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0430" firstSheet="1" activeTab="10"/>
  </bookViews>
  <sheets>
    <sheet name="TONG HOP" sheetId="10" state="hidden" r:id="rId1"/>
    <sheet name="T1" sheetId="8" r:id="rId2"/>
    <sheet name="T2" sheetId="14" r:id="rId3"/>
    <sheet name="T3" sheetId="13" r:id="rId4"/>
    <sheet name="T4" sheetId="15" r:id="rId5"/>
    <sheet name="T5" sheetId="16" r:id="rId6"/>
    <sheet name="T6" sheetId="17" r:id="rId7"/>
    <sheet name="T7" sheetId="18" r:id="rId8"/>
    <sheet name="T8" sheetId="19" r:id="rId9"/>
    <sheet name="T9" sheetId="20" r:id="rId10"/>
    <sheet name="T10" sheetId="29" r:id="rId11"/>
    <sheet name="T18" sheetId="11" state="hidden" r:id="rId12"/>
    <sheet name="Sheet1" sheetId="9" r:id="rId13"/>
  </sheets>
  <calcPr calcId="144525"/>
</workbook>
</file>

<file path=xl/calcChain.xml><?xml version="1.0" encoding="utf-8"?>
<calcChain xmlns="http://schemas.openxmlformats.org/spreadsheetml/2006/main">
  <c r="AX50" i="11" l="1"/>
  <c r="X50" i="11"/>
  <c r="AX71" i="11"/>
  <c r="AX72" i="11"/>
  <c r="AX73" i="11"/>
  <c r="AX74" i="11"/>
  <c r="AX70" i="11"/>
  <c r="AX50" i="17" l="1"/>
  <c r="X50" i="17"/>
  <c r="AX29" i="17"/>
  <c r="X29" i="17"/>
  <c r="AX71" i="18"/>
  <c r="AX72" i="18"/>
  <c r="AX73" i="18"/>
  <c r="AX74" i="18"/>
  <c r="AX70" i="18"/>
  <c r="AX50" i="18"/>
  <c r="X50" i="18"/>
  <c r="AX29" i="18"/>
  <c r="X29" i="18"/>
  <c r="AX71" i="19"/>
  <c r="AX72" i="19"/>
  <c r="AX73" i="19"/>
  <c r="AX74" i="19"/>
  <c r="AX70" i="19"/>
  <c r="AX50" i="19"/>
  <c r="X50" i="19"/>
  <c r="AX71" i="20"/>
  <c r="AX72" i="20"/>
  <c r="AX73" i="20"/>
  <c r="AX74" i="20"/>
  <c r="AX70" i="20"/>
  <c r="AX50" i="20"/>
  <c r="X50" i="20"/>
  <c r="AX29" i="20"/>
  <c r="X29" i="20"/>
  <c r="AX29" i="29"/>
  <c r="X29" i="29"/>
  <c r="AX71" i="17"/>
  <c r="AX72" i="17"/>
  <c r="AX73" i="17"/>
  <c r="AX74" i="17"/>
  <c r="AX70" i="17"/>
  <c r="AX71" i="16"/>
  <c r="AX72" i="16"/>
  <c r="AX73" i="16"/>
  <c r="AX74" i="16"/>
  <c r="AX70" i="16"/>
  <c r="AX50" i="16"/>
  <c r="X50" i="16"/>
  <c r="AX71" i="15"/>
  <c r="AX72" i="15"/>
  <c r="AX73" i="15"/>
  <c r="AX74" i="15"/>
  <c r="AX70" i="15"/>
  <c r="AX50" i="15"/>
  <c r="X50" i="15"/>
  <c r="AX71" i="13"/>
  <c r="AX72" i="13"/>
  <c r="AX73" i="13"/>
  <c r="AX74" i="13"/>
  <c r="AX70" i="13"/>
  <c r="AX62" i="13"/>
  <c r="X62" i="13"/>
  <c r="AX50" i="13"/>
  <c r="X50" i="13"/>
  <c r="AX29" i="13"/>
  <c r="AX71" i="14"/>
  <c r="AX72" i="14"/>
  <c r="AX73" i="14"/>
  <c r="AX74" i="14"/>
  <c r="AX70" i="14"/>
  <c r="AX50" i="14"/>
  <c r="X50" i="14"/>
  <c r="X50" i="8"/>
  <c r="AX50" i="8"/>
  <c r="AX71" i="8"/>
  <c r="AX72" i="8"/>
  <c r="AX73" i="8"/>
  <c r="AX74" i="8"/>
  <c r="AX70" i="8"/>
  <c r="AX73" i="29"/>
  <c r="AX74" i="29"/>
  <c r="AX71" i="29"/>
  <c r="AX72" i="29"/>
  <c r="AX70" i="29"/>
  <c r="X50" i="29"/>
  <c r="AX50" i="29"/>
  <c r="AX55" i="10" l="1"/>
  <c r="AX53" i="10"/>
  <c r="AX31" i="10"/>
  <c r="AX30" i="10"/>
  <c r="AX27" i="10"/>
  <c r="AX24" i="10"/>
  <c r="AX21" i="10"/>
  <c r="AX12" i="10"/>
  <c r="AT10" i="10"/>
  <c r="AX14" i="11"/>
  <c r="AX14" i="19"/>
  <c r="AX14" i="16"/>
  <c r="AX14" i="15"/>
  <c r="AX14" i="8"/>
  <c r="AX23" i="10"/>
  <c r="AX29" i="10"/>
  <c r="AX33" i="10"/>
  <c r="AX36" i="10"/>
  <c r="AX38" i="10"/>
  <c r="AX40" i="10"/>
  <c r="AX42" i="10"/>
  <c r="AX44" i="10"/>
  <c r="AX50" i="10"/>
  <c r="AX51" i="10"/>
  <c r="AX54" i="10"/>
  <c r="AX57" i="10"/>
  <c r="AX61" i="10"/>
  <c r="AY61" i="10"/>
  <c r="AX64" i="10"/>
  <c r="AX69" i="10"/>
  <c r="AY69" i="10"/>
  <c r="AX70" i="10"/>
  <c r="AX71" i="10"/>
  <c r="AY71" i="10"/>
  <c r="AX72" i="10"/>
  <c r="AX73" i="10"/>
  <c r="AX74" i="10"/>
  <c r="AY74" i="11"/>
  <c r="AY73" i="11"/>
  <c r="AY72" i="11"/>
  <c r="AY71" i="11"/>
  <c r="AY70" i="11"/>
  <c r="AY68" i="11"/>
  <c r="AX68" i="11"/>
  <c r="AY67" i="11"/>
  <c r="AX67" i="11"/>
  <c r="AY64" i="11"/>
  <c r="AX64" i="11"/>
  <c r="AY63" i="11"/>
  <c r="AX63" i="11"/>
  <c r="AY61" i="11"/>
  <c r="AX61" i="11"/>
  <c r="AY59" i="11"/>
  <c r="AX59" i="11"/>
  <c r="AY58" i="11"/>
  <c r="AX58" i="11"/>
  <c r="AY57" i="11"/>
  <c r="AX57" i="11"/>
  <c r="AY55" i="11"/>
  <c r="AX55" i="11"/>
  <c r="AY54" i="11"/>
  <c r="AX54" i="11"/>
  <c r="AY53" i="11"/>
  <c r="AX53" i="11"/>
  <c r="AY51" i="11"/>
  <c r="AX51" i="11"/>
  <c r="AY50" i="11"/>
  <c r="AY49" i="11"/>
  <c r="AX49" i="11"/>
  <c r="AY48" i="11"/>
  <c r="AX48" i="11"/>
  <c r="AY47" i="11"/>
  <c r="AX47" i="11"/>
  <c r="AY45" i="11"/>
  <c r="AX45" i="11"/>
  <c r="AY44" i="11"/>
  <c r="AX44" i="11"/>
  <c r="AY42" i="11"/>
  <c r="AX42" i="11"/>
  <c r="AY41" i="11"/>
  <c r="AX41" i="11"/>
  <c r="AY40" i="11"/>
  <c r="AX40" i="11"/>
  <c r="AY38" i="11"/>
  <c r="AX38" i="11"/>
  <c r="AY37" i="11"/>
  <c r="AX37" i="11"/>
  <c r="AY36" i="11"/>
  <c r="AX36" i="11"/>
  <c r="AY34" i="11"/>
  <c r="AX34" i="11"/>
  <c r="AY33" i="11"/>
  <c r="AX33" i="11"/>
  <c r="AY31" i="11"/>
  <c r="AX31" i="11"/>
  <c r="AY30" i="11"/>
  <c r="AX30" i="11"/>
  <c r="AY29" i="11"/>
  <c r="AX29" i="11"/>
  <c r="AY28" i="11"/>
  <c r="AX28" i="11"/>
  <c r="AY27" i="11"/>
  <c r="AX27" i="11"/>
  <c r="AY25" i="11"/>
  <c r="AX25" i="11"/>
  <c r="AY24" i="11"/>
  <c r="AX24" i="11"/>
  <c r="AY23" i="11"/>
  <c r="AX23" i="11"/>
  <c r="AY22" i="11"/>
  <c r="AX22" i="11"/>
  <c r="AY21" i="11"/>
  <c r="AX21" i="11"/>
  <c r="AY19" i="11"/>
  <c r="AX19" i="11"/>
  <c r="AY18" i="11"/>
  <c r="AX18" i="11"/>
  <c r="AY17" i="11"/>
  <c r="AX17" i="11"/>
  <c r="AY16" i="11"/>
  <c r="AX16" i="11"/>
  <c r="AY15" i="11"/>
  <c r="AX15" i="11"/>
  <c r="AY14" i="11"/>
  <c r="AY12" i="11"/>
  <c r="AX12" i="11"/>
  <c r="AY11" i="11"/>
  <c r="AX11" i="11"/>
  <c r="AY10" i="11"/>
  <c r="AX10" i="11"/>
  <c r="AX10" i="10"/>
  <c r="AY74" i="8"/>
  <c r="AY73" i="8"/>
  <c r="AY72" i="8"/>
  <c r="AY71" i="8"/>
  <c r="AY70" i="8"/>
  <c r="AY68" i="8"/>
  <c r="AX68" i="8"/>
  <c r="AY67" i="8"/>
  <c r="AX67" i="8"/>
  <c r="AY64" i="8"/>
  <c r="AX64" i="8"/>
  <c r="AY63" i="8"/>
  <c r="AX63" i="8"/>
  <c r="AY61" i="8"/>
  <c r="AX61" i="8"/>
  <c r="AY59" i="8"/>
  <c r="AX59" i="8"/>
  <c r="AY58" i="8"/>
  <c r="AX58" i="8"/>
  <c r="AY57" i="8"/>
  <c r="AX57" i="8"/>
  <c r="AY55" i="8"/>
  <c r="AX55" i="8"/>
  <c r="AY54" i="8"/>
  <c r="AX54" i="8"/>
  <c r="AY53" i="8"/>
  <c r="AX53" i="8"/>
  <c r="AY51" i="8"/>
  <c r="AX51" i="8"/>
  <c r="AY50" i="8"/>
  <c r="AY49" i="8"/>
  <c r="AX49" i="8"/>
  <c r="AY48" i="8"/>
  <c r="AX48" i="8"/>
  <c r="AY47" i="8"/>
  <c r="AX47" i="8"/>
  <c r="AY45" i="8"/>
  <c r="AX45" i="8"/>
  <c r="AY44" i="8"/>
  <c r="AX44" i="8"/>
  <c r="AY42" i="8"/>
  <c r="AX42" i="8"/>
  <c r="AY41" i="8"/>
  <c r="AX41" i="8"/>
  <c r="AY40" i="8"/>
  <c r="AX40" i="8"/>
  <c r="AY38" i="8"/>
  <c r="AX38" i="8"/>
  <c r="AY37" i="8"/>
  <c r="AX37" i="8"/>
  <c r="AY36" i="8"/>
  <c r="AX36" i="8"/>
  <c r="AY34" i="8"/>
  <c r="AX34" i="8"/>
  <c r="AY33" i="8"/>
  <c r="AX33" i="8"/>
  <c r="AY31" i="8"/>
  <c r="AX31" i="8"/>
  <c r="AY30" i="8"/>
  <c r="AX30" i="8"/>
  <c r="AY29" i="8"/>
  <c r="AX29" i="8"/>
  <c r="AY28" i="8"/>
  <c r="AX28" i="8"/>
  <c r="AY27" i="8"/>
  <c r="AX27" i="8"/>
  <c r="AY25" i="8"/>
  <c r="AX25" i="8"/>
  <c r="AY24" i="8"/>
  <c r="AX24" i="8"/>
  <c r="AY23" i="8"/>
  <c r="AX23" i="8"/>
  <c r="AY22" i="8"/>
  <c r="AX22" i="8"/>
  <c r="AY21" i="8"/>
  <c r="AX21" i="8"/>
  <c r="AY19" i="8"/>
  <c r="AX19" i="8"/>
  <c r="AY18" i="8"/>
  <c r="AX18" i="8"/>
  <c r="AY17" i="8"/>
  <c r="AX17" i="8"/>
  <c r="AY16" i="8"/>
  <c r="AX16" i="8"/>
  <c r="AY15" i="8"/>
  <c r="AX15" i="8"/>
  <c r="AY14" i="8"/>
  <c r="AY12" i="8"/>
  <c r="AX12" i="8"/>
  <c r="AY11" i="8"/>
  <c r="AX11" i="8"/>
  <c r="AY10" i="8"/>
  <c r="AX10" i="8"/>
  <c r="AY74" i="14"/>
  <c r="AY73" i="14"/>
  <c r="AY72" i="14"/>
  <c r="AY71" i="14"/>
  <c r="AY70" i="14"/>
  <c r="AY68" i="14"/>
  <c r="AX68" i="14"/>
  <c r="AY67" i="14"/>
  <c r="AX67" i="14"/>
  <c r="AY64" i="14"/>
  <c r="AX64" i="14"/>
  <c r="AY63" i="14"/>
  <c r="AX63" i="14"/>
  <c r="AY61" i="14"/>
  <c r="AX61" i="14"/>
  <c r="AY59" i="14"/>
  <c r="AX59" i="14"/>
  <c r="AY58" i="14"/>
  <c r="AX58" i="14"/>
  <c r="AY57" i="14"/>
  <c r="AX57" i="14"/>
  <c r="AY55" i="14"/>
  <c r="AX55" i="14"/>
  <c r="AY54" i="14"/>
  <c r="AX54" i="14"/>
  <c r="AY53" i="14"/>
  <c r="AX53" i="14"/>
  <c r="AY51" i="14"/>
  <c r="AX51" i="14"/>
  <c r="AY50" i="14"/>
  <c r="AY49" i="14"/>
  <c r="AX49" i="14"/>
  <c r="AY48" i="14"/>
  <c r="AX48" i="14"/>
  <c r="AY47" i="14"/>
  <c r="AX47" i="14"/>
  <c r="AY45" i="14"/>
  <c r="AX45" i="14"/>
  <c r="AY44" i="14"/>
  <c r="AX44" i="14"/>
  <c r="AY42" i="14"/>
  <c r="AX42" i="14"/>
  <c r="AY41" i="14"/>
  <c r="AX41" i="14"/>
  <c r="AY40" i="14"/>
  <c r="AX40" i="14"/>
  <c r="AY38" i="14"/>
  <c r="AX38" i="14"/>
  <c r="AY37" i="14"/>
  <c r="AX37" i="14"/>
  <c r="AY36" i="14"/>
  <c r="AX36" i="14"/>
  <c r="AY34" i="14"/>
  <c r="AX34" i="14"/>
  <c r="AY33" i="14"/>
  <c r="AX33" i="14"/>
  <c r="AY31" i="14"/>
  <c r="AX31" i="14"/>
  <c r="AY30" i="14"/>
  <c r="AX30" i="14"/>
  <c r="AY29" i="14"/>
  <c r="AX29" i="14"/>
  <c r="AY28" i="14"/>
  <c r="AX28" i="14"/>
  <c r="AY27" i="14"/>
  <c r="AX27" i="14"/>
  <c r="AY25" i="14"/>
  <c r="AX25" i="14"/>
  <c r="AY24" i="14"/>
  <c r="AX24" i="14"/>
  <c r="AY23" i="14"/>
  <c r="AX23" i="14"/>
  <c r="AY22" i="14"/>
  <c r="AX22" i="14"/>
  <c r="AY21" i="14"/>
  <c r="AX21" i="14"/>
  <c r="AY19" i="14"/>
  <c r="AX19" i="14"/>
  <c r="AY18" i="14"/>
  <c r="AX18" i="14"/>
  <c r="AY17" i="14"/>
  <c r="AX17" i="14"/>
  <c r="AY16" i="14"/>
  <c r="AX16" i="14"/>
  <c r="AY15" i="14"/>
  <c r="AX15" i="14"/>
  <c r="AY14" i="14"/>
  <c r="AX14" i="14"/>
  <c r="AY12" i="14"/>
  <c r="AX12" i="14"/>
  <c r="AY11" i="14"/>
  <c r="AX11" i="14"/>
  <c r="AY10" i="14"/>
  <c r="AX10" i="14"/>
  <c r="AY74" i="13"/>
  <c r="AY73" i="13"/>
  <c r="AY72" i="13"/>
  <c r="AY71" i="13"/>
  <c r="AY70" i="13"/>
  <c r="AY68" i="13"/>
  <c r="AX68" i="13"/>
  <c r="AY67" i="13"/>
  <c r="AX67" i="13"/>
  <c r="AY64" i="13"/>
  <c r="AX64" i="13"/>
  <c r="AY63" i="13"/>
  <c r="AX63" i="13"/>
  <c r="AY62" i="13"/>
  <c r="AY61" i="13"/>
  <c r="AX61" i="13"/>
  <c r="AY59" i="13"/>
  <c r="AX59" i="13"/>
  <c r="AY58" i="13"/>
  <c r="AX58" i="13"/>
  <c r="AY57" i="13"/>
  <c r="AX57" i="13"/>
  <c r="AY55" i="13"/>
  <c r="AX55" i="13"/>
  <c r="AY54" i="13"/>
  <c r="AX54" i="13"/>
  <c r="AY53" i="13"/>
  <c r="AX53" i="13"/>
  <c r="AY51" i="13"/>
  <c r="AX51" i="13"/>
  <c r="AY50" i="13"/>
  <c r="AY49" i="13"/>
  <c r="AX49" i="13"/>
  <c r="AY48" i="13"/>
  <c r="AX48" i="13"/>
  <c r="AY47" i="13"/>
  <c r="AX47" i="13"/>
  <c r="AY45" i="13"/>
  <c r="AX45" i="13"/>
  <c r="AY44" i="13"/>
  <c r="AX44" i="13"/>
  <c r="AY42" i="13"/>
  <c r="AX42" i="13"/>
  <c r="AY41" i="13"/>
  <c r="AX41" i="13"/>
  <c r="AY40" i="13"/>
  <c r="AX40" i="13"/>
  <c r="AY38" i="13"/>
  <c r="AX38" i="13"/>
  <c r="AY37" i="13"/>
  <c r="AX37" i="13"/>
  <c r="AY36" i="13"/>
  <c r="AX36" i="13"/>
  <c r="AY34" i="13"/>
  <c r="AX34" i="13"/>
  <c r="AY33" i="13"/>
  <c r="AX33" i="13"/>
  <c r="AY31" i="13"/>
  <c r="AX31" i="13"/>
  <c r="AY30" i="13"/>
  <c r="AX30" i="13"/>
  <c r="AY29" i="13"/>
  <c r="AY28" i="13"/>
  <c r="AX28" i="13"/>
  <c r="AY27" i="13"/>
  <c r="AX27" i="13"/>
  <c r="AY25" i="13"/>
  <c r="AX25" i="13"/>
  <c r="AY24" i="13"/>
  <c r="AX24" i="13"/>
  <c r="AY23" i="13"/>
  <c r="AX23" i="13"/>
  <c r="AY22" i="13"/>
  <c r="AX22" i="13"/>
  <c r="AY21" i="13"/>
  <c r="AX21" i="13"/>
  <c r="AY19" i="13"/>
  <c r="AX19" i="13"/>
  <c r="AY18" i="13"/>
  <c r="AX18" i="13"/>
  <c r="AY17" i="13"/>
  <c r="AX17" i="13"/>
  <c r="AY16" i="13"/>
  <c r="AX16" i="13"/>
  <c r="AY15" i="13"/>
  <c r="AX15" i="13"/>
  <c r="AY14" i="13"/>
  <c r="AX14" i="13"/>
  <c r="AY12" i="13"/>
  <c r="AX12" i="13"/>
  <c r="AY11" i="13"/>
  <c r="AX11" i="13"/>
  <c r="AY10" i="13"/>
  <c r="AX10" i="13"/>
  <c r="AY74" i="15"/>
  <c r="AY73" i="15"/>
  <c r="AY73" i="10" s="1"/>
  <c r="AY72" i="15"/>
  <c r="AY71" i="15"/>
  <c r="AY70" i="15"/>
  <c r="AY68" i="15"/>
  <c r="AX68" i="15"/>
  <c r="AY67" i="15"/>
  <c r="AX67" i="15"/>
  <c r="AY64" i="15"/>
  <c r="AX64" i="15"/>
  <c r="AY63" i="15"/>
  <c r="AX63" i="15"/>
  <c r="AY61" i="15"/>
  <c r="AX61" i="15"/>
  <c r="AY59" i="15"/>
  <c r="AX59" i="15"/>
  <c r="AY58" i="15"/>
  <c r="AX58" i="15"/>
  <c r="AY57" i="15"/>
  <c r="AX57" i="15"/>
  <c r="AY55" i="15"/>
  <c r="AX55" i="15"/>
  <c r="AY54" i="15"/>
  <c r="AX54" i="15"/>
  <c r="AY53" i="15"/>
  <c r="AX53" i="15"/>
  <c r="AY51" i="15"/>
  <c r="AX51" i="15"/>
  <c r="AY50" i="15"/>
  <c r="AY49" i="15"/>
  <c r="AX49" i="15"/>
  <c r="AY48" i="15"/>
  <c r="AX48" i="15"/>
  <c r="AY47" i="15"/>
  <c r="AX47" i="15"/>
  <c r="AY45" i="15"/>
  <c r="AX45" i="15"/>
  <c r="AY44" i="15"/>
  <c r="AX44" i="15"/>
  <c r="AY42" i="15"/>
  <c r="AX42" i="15"/>
  <c r="AY41" i="15"/>
  <c r="AX41" i="15"/>
  <c r="AY40" i="15"/>
  <c r="AX40" i="15"/>
  <c r="AY38" i="15"/>
  <c r="AX38" i="15"/>
  <c r="AY37" i="15"/>
  <c r="AX37" i="15"/>
  <c r="AY36" i="15"/>
  <c r="AX36" i="15"/>
  <c r="AY34" i="15"/>
  <c r="AX34" i="15"/>
  <c r="AY33" i="15"/>
  <c r="AX33" i="15"/>
  <c r="AY31" i="15"/>
  <c r="AX31" i="15"/>
  <c r="AY30" i="15"/>
  <c r="AX30" i="15"/>
  <c r="AY29" i="15"/>
  <c r="AX29" i="15"/>
  <c r="AY28" i="15"/>
  <c r="AX28" i="15"/>
  <c r="AY27" i="15"/>
  <c r="AX27" i="15"/>
  <c r="AY25" i="15"/>
  <c r="AX25" i="15"/>
  <c r="AY24" i="15"/>
  <c r="AX24" i="15"/>
  <c r="AY23" i="15"/>
  <c r="AX23" i="15"/>
  <c r="AY22" i="15"/>
  <c r="AX22" i="15"/>
  <c r="AY21" i="15"/>
  <c r="AX21" i="15"/>
  <c r="AY19" i="15"/>
  <c r="AX19" i="15"/>
  <c r="AY18" i="15"/>
  <c r="AX18" i="15"/>
  <c r="AY17" i="15"/>
  <c r="AX17" i="15"/>
  <c r="AY16" i="15"/>
  <c r="AX16" i="15"/>
  <c r="AY15" i="15"/>
  <c r="AX15" i="15"/>
  <c r="AY14" i="15"/>
  <c r="AY12" i="15"/>
  <c r="AX12" i="15"/>
  <c r="AY11" i="15"/>
  <c r="AX11" i="15"/>
  <c r="AY10" i="15"/>
  <c r="AX10" i="15"/>
  <c r="AY74" i="16"/>
  <c r="AY73" i="16"/>
  <c r="AY72" i="16"/>
  <c r="AY71" i="16"/>
  <c r="AY70" i="16"/>
  <c r="AY68" i="16"/>
  <c r="AX68" i="16"/>
  <c r="AY67" i="16"/>
  <c r="AY67" i="10" s="1"/>
  <c r="AX67" i="16"/>
  <c r="AY64" i="16"/>
  <c r="AX64" i="16"/>
  <c r="AY63" i="16"/>
  <c r="AY63" i="10" s="1"/>
  <c r="AX63" i="16"/>
  <c r="AY61" i="16"/>
  <c r="AX61" i="16"/>
  <c r="AY59" i="16"/>
  <c r="AY59" i="10" s="1"/>
  <c r="AX59" i="16"/>
  <c r="AY58" i="16"/>
  <c r="AX58" i="16"/>
  <c r="AY57" i="16"/>
  <c r="AY57" i="10" s="1"/>
  <c r="AX57" i="16"/>
  <c r="AY55" i="16"/>
  <c r="AY55" i="10" s="1"/>
  <c r="AX55" i="16"/>
  <c r="AY54" i="16"/>
  <c r="AX54" i="16"/>
  <c r="AY53" i="16"/>
  <c r="AY53" i="10" s="1"/>
  <c r="AX53" i="16"/>
  <c r="AY51" i="16"/>
  <c r="AY51" i="10" s="1"/>
  <c r="AX51" i="16"/>
  <c r="AY50" i="16"/>
  <c r="AY49" i="16"/>
  <c r="AY49" i="10" s="1"/>
  <c r="AX49" i="16"/>
  <c r="AY48" i="16"/>
  <c r="AX48" i="16"/>
  <c r="AY47" i="16"/>
  <c r="AY47" i="10" s="1"/>
  <c r="AX47" i="16"/>
  <c r="AY45" i="16"/>
  <c r="AY45" i="10" s="1"/>
  <c r="AX45" i="16"/>
  <c r="AY44" i="16"/>
  <c r="AX44" i="16"/>
  <c r="AY42" i="16"/>
  <c r="AX42" i="16"/>
  <c r="AY41" i="16"/>
  <c r="AY41" i="10" s="1"/>
  <c r="AX41" i="16"/>
  <c r="AY40" i="16"/>
  <c r="AX40" i="16"/>
  <c r="AY38" i="16"/>
  <c r="AX38" i="16"/>
  <c r="AY37" i="16"/>
  <c r="AY37" i="10" s="1"/>
  <c r="AX37" i="16"/>
  <c r="AY36" i="16"/>
  <c r="AX36" i="16"/>
  <c r="AY34" i="16"/>
  <c r="AX34" i="16"/>
  <c r="AY33" i="16"/>
  <c r="AY33" i="10" s="1"/>
  <c r="AX33" i="16"/>
  <c r="AY31" i="16"/>
  <c r="AY31" i="10" s="1"/>
  <c r="AX31" i="16"/>
  <c r="AY30" i="16"/>
  <c r="AX30" i="16"/>
  <c r="AY29" i="16"/>
  <c r="AY29" i="10" s="1"/>
  <c r="AX29" i="16"/>
  <c r="AY28" i="16"/>
  <c r="AX28" i="16"/>
  <c r="AY27" i="16"/>
  <c r="AY27" i="10" s="1"/>
  <c r="AX27" i="16"/>
  <c r="AY25" i="16"/>
  <c r="AY25" i="10" s="1"/>
  <c r="AX25" i="16"/>
  <c r="AY24" i="16"/>
  <c r="AX24" i="16"/>
  <c r="AY23" i="16"/>
  <c r="AY23" i="10" s="1"/>
  <c r="AX23" i="16"/>
  <c r="AY22" i="16"/>
  <c r="AX22" i="16"/>
  <c r="AY21" i="16"/>
  <c r="AY21" i="10" s="1"/>
  <c r="AX21" i="16"/>
  <c r="AY19" i="16"/>
  <c r="AY19" i="10" s="1"/>
  <c r="AX19" i="16"/>
  <c r="AY18" i="16"/>
  <c r="AX18" i="16"/>
  <c r="AY17" i="16"/>
  <c r="AY17" i="10" s="1"/>
  <c r="AX17" i="16"/>
  <c r="AY16" i="16"/>
  <c r="AX16" i="16"/>
  <c r="AY15" i="16"/>
  <c r="AY15" i="10" s="1"/>
  <c r="AX15" i="16"/>
  <c r="AY14" i="16"/>
  <c r="AY12" i="16"/>
  <c r="AX12" i="16"/>
  <c r="AY11" i="16"/>
  <c r="AY11" i="10" s="1"/>
  <c r="AX11" i="16"/>
  <c r="AY10" i="16"/>
  <c r="AX10" i="16"/>
  <c r="AY74" i="17"/>
  <c r="AY73" i="17"/>
  <c r="AY72" i="17"/>
  <c r="AY71" i="17"/>
  <c r="AY70" i="17"/>
  <c r="AY68" i="17"/>
  <c r="AX68" i="17"/>
  <c r="AY67" i="17"/>
  <c r="AX67" i="17"/>
  <c r="AY64" i="17"/>
  <c r="AX64" i="17"/>
  <c r="AY63" i="17"/>
  <c r="AX63" i="17"/>
  <c r="AY61" i="17"/>
  <c r="AX61" i="17"/>
  <c r="AY59" i="17"/>
  <c r="AX59" i="17"/>
  <c r="AY58" i="17"/>
  <c r="AX58" i="17"/>
  <c r="AY57" i="17"/>
  <c r="AX57" i="17"/>
  <c r="AY55" i="17"/>
  <c r="AX55" i="17"/>
  <c r="AY54" i="17"/>
  <c r="AX54" i="17"/>
  <c r="AY53" i="17"/>
  <c r="AX53" i="17"/>
  <c r="AY51" i="17"/>
  <c r="AX51" i="17"/>
  <c r="AY50" i="17"/>
  <c r="AY49" i="17"/>
  <c r="AX49" i="17"/>
  <c r="AY48" i="17"/>
  <c r="AX48" i="17"/>
  <c r="AY47" i="17"/>
  <c r="AX47" i="17"/>
  <c r="AY45" i="17"/>
  <c r="AX45" i="17"/>
  <c r="AY44" i="17"/>
  <c r="AX44" i="17"/>
  <c r="AY42" i="17"/>
  <c r="AX42" i="17"/>
  <c r="AY41" i="17"/>
  <c r="AX41" i="17"/>
  <c r="AY40" i="17"/>
  <c r="AX40" i="17"/>
  <c r="AY38" i="17"/>
  <c r="AX38" i="17"/>
  <c r="AY37" i="17"/>
  <c r="AX37" i="17"/>
  <c r="AY36" i="17"/>
  <c r="AX36" i="17"/>
  <c r="AY34" i="17"/>
  <c r="AX34" i="17"/>
  <c r="AY33" i="17"/>
  <c r="AX33" i="17"/>
  <c r="AY31" i="17"/>
  <c r="AX31" i="17"/>
  <c r="AY30" i="17"/>
  <c r="AX30" i="17"/>
  <c r="AY29" i="17"/>
  <c r="AY28" i="17"/>
  <c r="AX28" i="17"/>
  <c r="AY27" i="17"/>
  <c r="AX27" i="17"/>
  <c r="AY25" i="17"/>
  <c r="AX25" i="17"/>
  <c r="AY24" i="17"/>
  <c r="AX24" i="17"/>
  <c r="AY23" i="17"/>
  <c r="AX23" i="17"/>
  <c r="AY22" i="17"/>
  <c r="AX22" i="17"/>
  <c r="AY21" i="17"/>
  <c r="AX21" i="17"/>
  <c r="AY19" i="17"/>
  <c r="AX19" i="17"/>
  <c r="AY18" i="17"/>
  <c r="AX18" i="17"/>
  <c r="AY17" i="17"/>
  <c r="AX17" i="17"/>
  <c r="AY16" i="17"/>
  <c r="AX16" i="17"/>
  <c r="AY15" i="17"/>
  <c r="AX15" i="17"/>
  <c r="AY14" i="17"/>
  <c r="AX14" i="17"/>
  <c r="AY12" i="17"/>
  <c r="AX12" i="17"/>
  <c r="AY11" i="17"/>
  <c r="AX11" i="17"/>
  <c r="AY10" i="17"/>
  <c r="AX10" i="17"/>
  <c r="AY74" i="18"/>
  <c r="AY73" i="18"/>
  <c r="AY72" i="18"/>
  <c r="AY71" i="18"/>
  <c r="AY70" i="18"/>
  <c r="AY68" i="18"/>
  <c r="AX68" i="18"/>
  <c r="AY67" i="18"/>
  <c r="AX67" i="18"/>
  <c r="AY64" i="18"/>
  <c r="AX64" i="18"/>
  <c r="AY63" i="18"/>
  <c r="AX63" i="18"/>
  <c r="AY61" i="18"/>
  <c r="AX61" i="18"/>
  <c r="AY59" i="18"/>
  <c r="AX59" i="18"/>
  <c r="AY58" i="18"/>
  <c r="AX58" i="18"/>
  <c r="AY57" i="18"/>
  <c r="AX57" i="18"/>
  <c r="AY55" i="18"/>
  <c r="AX55" i="18"/>
  <c r="AY54" i="18"/>
  <c r="AX54" i="18"/>
  <c r="AY53" i="18"/>
  <c r="AX53" i="18"/>
  <c r="AY51" i="18"/>
  <c r="AX51" i="18"/>
  <c r="AY50" i="18"/>
  <c r="AY49" i="18"/>
  <c r="AX49" i="18"/>
  <c r="AY48" i="18"/>
  <c r="AX48" i="18"/>
  <c r="AY47" i="18"/>
  <c r="AX47" i="18"/>
  <c r="AY45" i="18"/>
  <c r="AX45" i="18"/>
  <c r="AY44" i="18"/>
  <c r="AX44" i="18"/>
  <c r="AY42" i="18"/>
  <c r="AX42" i="18"/>
  <c r="AY41" i="18"/>
  <c r="AX41" i="18"/>
  <c r="AY40" i="18"/>
  <c r="AX40" i="18"/>
  <c r="AY38" i="18"/>
  <c r="AX38" i="18"/>
  <c r="AY37" i="18"/>
  <c r="AX37" i="18"/>
  <c r="AY36" i="18"/>
  <c r="AX36" i="18"/>
  <c r="AY34" i="18"/>
  <c r="AX34" i="18"/>
  <c r="AY33" i="18"/>
  <c r="AX33" i="18"/>
  <c r="AY31" i="18"/>
  <c r="AX31" i="18"/>
  <c r="AY30" i="18"/>
  <c r="AX30" i="18"/>
  <c r="AY29" i="18"/>
  <c r="AY28" i="18"/>
  <c r="AX28" i="18"/>
  <c r="AY27" i="18"/>
  <c r="AX27" i="18"/>
  <c r="AY25" i="18"/>
  <c r="AX25" i="18"/>
  <c r="AY24" i="18"/>
  <c r="AX24" i="18"/>
  <c r="AY23" i="18"/>
  <c r="AX23" i="18"/>
  <c r="AY22" i="18"/>
  <c r="AX22" i="18"/>
  <c r="AY21" i="18"/>
  <c r="AX21" i="18"/>
  <c r="AY19" i="18"/>
  <c r="AX19" i="18"/>
  <c r="AY18" i="18"/>
  <c r="AX18" i="18"/>
  <c r="AY17" i="18"/>
  <c r="AX17" i="18"/>
  <c r="AY16" i="18"/>
  <c r="AX16" i="18"/>
  <c r="AY15" i="18"/>
  <c r="AX15" i="18"/>
  <c r="AY14" i="18"/>
  <c r="AX14" i="18"/>
  <c r="AY12" i="18"/>
  <c r="AX12" i="18"/>
  <c r="AY11" i="18"/>
  <c r="AX11" i="18"/>
  <c r="AY10" i="18"/>
  <c r="AX10" i="18"/>
  <c r="AY74" i="19"/>
  <c r="AY73" i="19"/>
  <c r="AY72" i="19"/>
  <c r="AY71" i="19"/>
  <c r="AY70" i="19"/>
  <c r="AY68" i="19"/>
  <c r="AX68" i="19"/>
  <c r="AY67" i="19"/>
  <c r="AX67" i="19"/>
  <c r="AY64" i="19"/>
  <c r="AX64" i="19"/>
  <c r="AY63" i="19"/>
  <c r="AX63" i="19"/>
  <c r="AY61" i="19"/>
  <c r="AX61" i="19"/>
  <c r="AY59" i="19"/>
  <c r="AX59" i="19"/>
  <c r="AY58" i="19"/>
  <c r="AX58" i="19"/>
  <c r="AY57" i="19"/>
  <c r="AX57" i="19"/>
  <c r="AY55" i="19"/>
  <c r="AX55" i="19"/>
  <c r="AY54" i="19"/>
  <c r="AX54" i="19"/>
  <c r="AY53" i="19"/>
  <c r="AX53" i="19"/>
  <c r="AY51" i="19"/>
  <c r="AX51" i="19"/>
  <c r="AY50" i="19"/>
  <c r="AY49" i="19"/>
  <c r="AX49" i="19"/>
  <c r="AY48" i="19"/>
  <c r="AX48" i="19"/>
  <c r="AY47" i="19"/>
  <c r="AX47" i="19"/>
  <c r="AY45" i="19"/>
  <c r="AX45" i="19"/>
  <c r="AY44" i="19"/>
  <c r="AX44" i="19"/>
  <c r="AY42" i="19"/>
  <c r="AX42" i="19"/>
  <c r="AY41" i="19"/>
  <c r="AX41" i="19"/>
  <c r="AY40" i="19"/>
  <c r="AX40" i="19"/>
  <c r="AY38" i="19"/>
  <c r="AX38" i="19"/>
  <c r="AY37" i="19"/>
  <c r="AX37" i="19"/>
  <c r="AY36" i="19"/>
  <c r="AX36" i="19"/>
  <c r="AY34" i="19"/>
  <c r="AX34" i="19"/>
  <c r="AY33" i="19"/>
  <c r="AX33" i="19"/>
  <c r="AY31" i="19"/>
  <c r="AX31" i="19"/>
  <c r="AY30" i="19"/>
  <c r="AX30" i="19"/>
  <c r="AY29" i="19"/>
  <c r="AX29" i="19"/>
  <c r="AY28" i="19"/>
  <c r="AX28" i="19"/>
  <c r="AY27" i="19"/>
  <c r="AX27" i="19"/>
  <c r="AY25" i="19"/>
  <c r="AX25" i="19"/>
  <c r="AY24" i="19"/>
  <c r="AX24" i="19"/>
  <c r="AY23" i="19"/>
  <c r="AX23" i="19"/>
  <c r="AY22" i="19"/>
  <c r="AX22" i="19"/>
  <c r="AY21" i="19"/>
  <c r="AX21" i="19"/>
  <c r="AY19" i="19"/>
  <c r="AX19" i="19"/>
  <c r="AY18" i="19"/>
  <c r="AX18" i="19"/>
  <c r="AY17" i="19"/>
  <c r="AX17" i="19"/>
  <c r="AY16" i="19"/>
  <c r="AX16" i="19"/>
  <c r="AY15" i="19"/>
  <c r="AX15" i="19"/>
  <c r="AY14" i="19"/>
  <c r="AY12" i="19"/>
  <c r="AX12" i="19"/>
  <c r="AY11" i="19"/>
  <c r="AX11" i="19"/>
  <c r="AY10" i="19"/>
  <c r="AX10" i="19"/>
  <c r="Y10" i="10"/>
  <c r="Z10" i="10"/>
  <c r="AA10" i="10"/>
  <c r="AB10" i="10"/>
  <c r="AD10" i="10"/>
  <c r="AE10" i="10"/>
  <c r="AF10" i="10"/>
  <c r="AG10" i="10"/>
  <c r="AH10" i="10"/>
  <c r="AI10" i="10"/>
  <c r="AJ10" i="10"/>
  <c r="AK10" i="10"/>
  <c r="AL10" i="10"/>
  <c r="AM10" i="10"/>
  <c r="AN10" i="10"/>
  <c r="AP10" i="10"/>
  <c r="AQ10" i="10"/>
  <c r="AR10" i="10"/>
  <c r="AY74" i="20"/>
  <c r="AY73" i="20"/>
  <c r="AY72" i="20"/>
  <c r="AY71" i="20"/>
  <c r="AY70" i="20"/>
  <c r="AY68" i="20"/>
  <c r="AX68" i="20"/>
  <c r="AY67" i="20"/>
  <c r="AX67" i="20"/>
  <c r="AY64" i="20"/>
  <c r="AX64" i="20"/>
  <c r="AY63" i="20"/>
  <c r="AX63" i="20"/>
  <c r="AY61" i="20"/>
  <c r="AX61" i="20"/>
  <c r="AY59" i="20"/>
  <c r="AX59" i="20"/>
  <c r="AY58" i="20"/>
  <c r="AX58" i="20"/>
  <c r="AY57" i="20"/>
  <c r="AX57" i="20"/>
  <c r="AY55" i="20"/>
  <c r="AX55" i="20"/>
  <c r="AY54" i="20"/>
  <c r="AX54" i="20"/>
  <c r="AY53" i="20"/>
  <c r="AX53" i="20"/>
  <c r="AY51" i="20"/>
  <c r="AX51" i="20"/>
  <c r="AY50" i="20"/>
  <c r="AY49" i="20"/>
  <c r="AX49" i="20"/>
  <c r="AY48" i="20"/>
  <c r="AX48" i="20"/>
  <c r="AY47" i="20"/>
  <c r="AX47" i="20"/>
  <c r="AY45" i="20"/>
  <c r="AX45" i="20"/>
  <c r="AY44" i="20"/>
  <c r="AX44" i="20"/>
  <c r="AY42" i="20"/>
  <c r="AX42" i="20"/>
  <c r="AY41" i="20"/>
  <c r="AX41" i="20"/>
  <c r="AY40" i="20"/>
  <c r="AX40" i="20"/>
  <c r="AY38" i="20"/>
  <c r="AX38" i="20"/>
  <c r="AY37" i="20"/>
  <c r="AX37" i="20"/>
  <c r="AY36" i="20"/>
  <c r="AX36" i="20"/>
  <c r="AY34" i="20"/>
  <c r="AX34" i="20"/>
  <c r="AY33" i="20"/>
  <c r="AX33" i="20"/>
  <c r="AY31" i="20"/>
  <c r="AX31" i="20"/>
  <c r="AY30" i="20"/>
  <c r="AX30" i="20"/>
  <c r="AY29" i="20"/>
  <c r="AY28" i="20"/>
  <c r="AX28" i="20"/>
  <c r="AY27" i="20"/>
  <c r="AX27" i="20"/>
  <c r="AY25" i="20"/>
  <c r="AX25" i="20"/>
  <c r="AY24" i="20"/>
  <c r="AX24" i="20"/>
  <c r="AY23" i="20"/>
  <c r="AX23" i="20"/>
  <c r="AY22" i="20"/>
  <c r="AX22" i="20"/>
  <c r="AY21" i="20"/>
  <c r="AX21" i="20"/>
  <c r="AY19" i="20"/>
  <c r="AX19" i="20"/>
  <c r="AY18" i="20"/>
  <c r="AX18" i="20"/>
  <c r="AY17" i="20"/>
  <c r="AX17" i="20"/>
  <c r="AY16" i="20"/>
  <c r="AX16" i="20"/>
  <c r="AY15" i="20"/>
  <c r="AX15" i="20"/>
  <c r="AY14" i="20"/>
  <c r="AX14" i="20"/>
  <c r="AY12" i="20"/>
  <c r="AX12" i="20"/>
  <c r="AY11" i="20"/>
  <c r="AX11" i="20"/>
  <c r="AY10" i="20"/>
  <c r="AX10" i="20"/>
  <c r="AY11" i="29"/>
  <c r="AY12" i="29"/>
  <c r="AY14" i="29"/>
  <c r="AY15" i="29"/>
  <c r="AY16" i="29"/>
  <c r="AY17" i="29"/>
  <c r="AY18" i="29"/>
  <c r="AY19" i="29"/>
  <c r="AY21" i="29"/>
  <c r="AY22" i="29"/>
  <c r="AY23" i="29"/>
  <c r="AY24" i="29"/>
  <c r="AY25" i="29"/>
  <c r="AY27" i="29"/>
  <c r="AY28" i="29"/>
  <c r="AY29" i="29"/>
  <c r="AY30" i="29"/>
  <c r="AY31" i="29"/>
  <c r="AY33" i="29"/>
  <c r="AY34" i="29"/>
  <c r="AY36" i="29"/>
  <c r="AY37" i="29"/>
  <c r="AY38" i="29"/>
  <c r="AY40" i="29"/>
  <c r="AY41" i="29"/>
  <c r="AY42" i="29"/>
  <c r="AY44" i="29"/>
  <c r="AY45" i="29"/>
  <c r="AY47" i="29"/>
  <c r="AY48" i="29"/>
  <c r="AY49" i="29"/>
  <c r="AY50" i="29"/>
  <c r="AY51" i="29"/>
  <c r="AY53" i="29"/>
  <c r="AY54" i="29"/>
  <c r="AY55" i="29"/>
  <c r="AY57" i="29"/>
  <c r="AY58" i="29"/>
  <c r="AY59" i="29"/>
  <c r="AY61" i="29"/>
  <c r="AY63" i="29"/>
  <c r="AY64" i="29"/>
  <c r="AY67" i="29"/>
  <c r="AY68" i="29"/>
  <c r="AY70" i="29"/>
  <c r="AY71" i="29"/>
  <c r="AY72" i="29"/>
  <c r="AY73" i="29"/>
  <c r="AY74" i="29"/>
  <c r="AY10" i="29"/>
  <c r="AX16" i="29"/>
  <c r="AX17" i="29"/>
  <c r="AX18" i="29"/>
  <c r="AX19" i="29"/>
  <c r="AX21" i="29"/>
  <c r="AX22" i="29"/>
  <c r="AX23" i="29"/>
  <c r="AX24" i="29"/>
  <c r="AX25" i="29"/>
  <c r="AX25" i="10" s="1"/>
  <c r="AX27" i="29"/>
  <c r="AX28" i="29"/>
  <c r="AX30" i="29"/>
  <c r="AX31" i="29"/>
  <c r="AX33" i="29"/>
  <c r="AX34" i="29"/>
  <c r="AX36" i="29"/>
  <c r="AX37" i="29"/>
  <c r="AX38" i="29"/>
  <c r="AX40" i="29"/>
  <c r="AX41" i="29"/>
  <c r="AX42" i="29"/>
  <c r="AX44" i="29"/>
  <c r="AX45" i="29"/>
  <c r="AX47" i="29"/>
  <c r="AX48" i="29"/>
  <c r="AX51" i="29"/>
  <c r="AX53" i="29"/>
  <c r="AX54" i="29"/>
  <c r="AX55" i="29"/>
  <c r="AX57" i="29"/>
  <c r="AX58" i="29"/>
  <c r="AX59" i="29"/>
  <c r="AX61" i="29"/>
  <c r="AX63" i="29"/>
  <c r="AX64" i="29"/>
  <c r="AX67" i="29"/>
  <c r="AX68" i="29"/>
  <c r="AX15" i="29"/>
  <c r="AX14" i="29"/>
  <c r="AX12" i="29"/>
  <c r="AX10" i="29"/>
  <c r="AY14" i="10" l="1"/>
  <c r="AY18" i="10"/>
  <c r="AY22" i="10"/>
  <c r="AY28" i="10"/>
  <c r="AY34" i="10"/>
  <c r="AY36" i="10"/>
  <c r="AY38" i="10"/>
  <c r="AY40" i="10"/>
  <c r="AY42" i="10"/>
  <c r="AY44" i="10"/>
  <c r="AY48" i="10"/>
  <c r="AY50" i="10"/>
  <c r="AY54" i="10"/>
  <c r="AY58" i="10"/>
  <c r="AY64" i="10"/>
  <c r="AY68" i="10"/>
  <c r="AY70" i="10"/>
  <c r="AY72" i="10"/>
  <c r="AY74" i="10"/>
  <c r="AY12" i="10"/>
  <c r="AY16" i="10"/>
  <c r="AY10" i="10"/>
  <c r="AY24" i="10"/>
  <c r="AY30" i="10"/>
  <c r="AV10" i="10"/>
  <c r="AO10" i="10"/>
  <c r="AX22" i="10"/>
  <c r="AX28" i="10"/>
  <c r="AX41" i="10"/>
  <c r="AC10" i="10"/>
  <c r="AX34" i="10"/>
  <c r="AX37" i="10"/>
  <c r="AX45" i="10"/>
  <c r="AX47" i="10"/>
  <c r="AX58" i="10"/>
  <c r="AX67" i="10"/>
  <c r="AX48" i="10"/>
  <c r="AX59" i="10"/>
  <c r="AX63" i="10"/>
  <c r="AX68" i="10"/>
  <c r="W74" i="29"/>
  <c r="I73" i="29"/>
  <c r="W73" i="29" s="1"/>
  <c r="I72" i="29"/>
  <c r="W72" i="29" s="1"/>
  <c r="I71" i="29"/>
  <c r="W71" i="29" s="1"/>
  <c r="AC70" i="29"/>
  <c r="AO70" i="29" s="1"/>
  <c r="I70" i="29"/>
  <c r="AR70" i="29" s="1"/>
  <c r="I69" i="29"/>
  <c r="AC68" i="29"/>
  <c r="AO68" i="29" s="1"/>
  <c r="W68" i="29"/>
  <c r="X68" i="29" s="1"/>
  <c r="I68" i="29"/>
  <c r="AR68" i="29" s="1"/>
  <c r="AO67" i="29"/>
  <c r="AC67" i="29"/>
  <c r="I67" i="29"/>
  <c r="AR67" i="29" s="1"/>
  <c r="I66" i="29"/>
  <c r="AO64" i="29"/>
  <c r="AC64" i="29"/>
  <c r="I64" i="29"/>
  <c r="AR64" i="29" s="1"/>
  <c r="AC63" i="29"/>
  <c r="AO63" i="29" s="1"/>
  <c r="I63" i="29"/>
  <c r="AU63" i="29" s="1"/>
  <c r="I62" i="29"/>
  <c r="AR61" i="29"/>
  <c r="AS61" i="29" s="1"/>
  <c r="AC61" i="29"/>
  <c r="AO61" i="29" s="1"/>
  <c r="W61" i="29"/>
  <c r="X61" i="29" s="1"/>
  <c r="I61" i="29"/>
  <c r="AU61" i="29" s="1"/>
  <c r="I60" i="29"/>
  <c r="AC59" i="29"/>
  <c r="AO59" i="29" s="1"/>
  <c r="W59" i="29"/>
  <c r="X59" i="29" s="1"/>
  <c r="I59" i="29"/>
  <c r="AU59" i="29" s="1"/>
  <c r="AO58" i="29"/>
  <c r="AC58" i="29"/>
  <c r="I58" i="29"/>
  <c r="AR58" i="29" s="1"/>
  <c r="AR57" i="29"/>
  <c r="AS57" i="29" s="1"/>
  <c r="AC57" i="29"/>
  <c r="AO57" i="29" s="1"/>
  <c r="W57" i="29"/>
  <c r="X57" i="29" s="1"/>
  <c r="I57" i="29"/>
  <c r="AU57" i="29" s="1"/>
  <c r="I56" i="29"/>
  <c r="I55" i="29"/>
  <c r="W55" i="29" s="1"/>
  <c r="X55" i="29" s="1"/>
  <c r="AT54" i="29"/>
  <c r="AR54" i="29"/>
  <c r="AS54" i="29" s="1"/>
  <c r="AC54" i="29"/>
  <c r="AO54" i="29" s="1"/>
  <c r="W54" i="29"/>
  <c r="X54" i="29" s="1"/>
  <c r="I54" i="29"/>
  <c r="AU54" i="29" s="1"/>
  <c r="AO53" i="29"/>
  <c r="AC53" i="29"/>
  <c r="I53" i="29"/>
  <c r="AR53" i="29" s="1"/>
  <c r="I52" i="29"/>
  <c r="I51" i="29"/>
  <c r="W51" i="29" s="1"/>
  <c r="X51" i="29" s="1"/>
  <c r="AR50" i="29"/>
  <c r="AS50" i="29" s="1"/>
  <c r="AC50" i="29"/>
  <c r="AO50" i="29" s="1"/>
  <c r="W50" i="29"/>
  <c r="I50" i="29"/>
  <c r="AU50" i="29" s="1"/>
  <c r="AO49" i="29"/>
  <c r="AC49" i="29"/>
  <c r="I49" i="29"/>
  <c r="AC48" i="29"/>
  <c r="AO48" i="29" s="1"/>
  <c r="I48" i="29"/>
  <c r="AU48" i="29" s="1"/>
  <c r="AO47" i="29"/>
  <c r="AC47" i="29"/>
  <c r="I47" i="29"/>
  <c r="AR47" i="29" s="1"/>
  <c r="I46" i="29"/>
  <c r="I45" i="29"/>
  <c r="W45" i="29" s="1"/>
  <c r="X45" i="29" s="1"/>
  <c r="AV44" i="29"/>
  <c r="AR44" i="29"/>
  <c r="AS44" i="29" s="1"/>
  <c r="AC44" i="29"/>
  <c r="AO44" i="29" s="1"/>
  <c r="W44" i="29"/>
  <c r="X44" i="29" s="1"/>
  <c r="I44" i="29"/>
  <c r="AU44" i="29" s="1"/>
  <c r="AW44" i="29" s="1"/>
  <c r="I43" i="29"/>
  <c r="AT42" i="29"/>
  <c r="AR42" i="29"/>
  <c r="AS42" i="29" s="1"/>
  <c r="AC42" i="29"/>
  <c r="AO42" i="29" s="1"/>
  <c r="W42" i="29"/>
  <c r="X42" i="29" s="1"/>
  <c r="I42" i="29"/>
  <c r="AU42" i="29" s="1"/>
  <c r="AO41" i="29"/>
  <c r="AC41" i="29"/>
  <c r="I41" i="29"/>
  <c r="AR41" i="29" s="1"/>
  <c r="AR40" i="29"/>
  <c r="AS40" i="29" s="1"/>
  <c r="AC40" i="29"/>
  <c r="AO40" i="29" s="1"/>
  <c r="W40" i="29"/>
  <c r="X40" i="29" s="1"/>
  <c r="I40" i="29"/>
  <c r="AU40" i="29" s="1"/>
  <c r="I39" i="29"/>
  <c r="AT38" i="29"/>
  <c r="AR38" i="29"/>
  <c r="AS38" i="29" s="1"/>
  <c r="AC38" i="29"/>
  <c r="AO38" i="29" s="1"/>
  <c r="W38" i="29"/>
  <c r="X38" i="29" s="1"/>
  <c r="I38" i="29"/>
  <c r="AU38" i="29" s="1"/>
  <c r="AO37" i="29"/>
  <c r="AC37" i="29"/>
  <c r="I37" i="29"/>
  <c r="AR37" i="29" s="1"/>
  <c r="AT37" i="29" s="1"/>
  <c r="AV36" i="29"/>
  <c r="AR36" i="29"/>
  <c r="AC36" i="29"/>
  <c r="AO36" i="29" s="1"/>
  <c r="W36" i="29"/>
  <c r="X36" i="29" s="1"/>
  <c r="I36" i="29"/>
  <c r="AU36" i="29" s="1"/>
  <c r="I35" i="29"/>
  <c r="AT34" i="29"/>
  <c r="AR34" i="29"/>
  <c r="AS34" i="29" s="1"/>
  <c r="AC34" i="29"/>
  <c r="AO34" i="29" s="1"/>
  <c r="W34" i="29"/>
  <c r="X34" i="29" s="1"/>
  <c r="I34" i="29"/>
  <c r="AU34" i="29" s="1"/>
  <c r="AO33" i="29"/>
  <c r="AC33" i="29"/>
  <c r="I33" i="29"/>
  <c r="AR33" i="29" s="1"/>
  <c r="AT33" i="29" s="1"/>
  <c r="W32" i="29"/>
  <c r="I32" i="29"/>
  <c r="AO31" i="29"/>
  <c r="AC31" i="29"/>
  <c r="AV31" i="29" s="1"/>
  <c r="I31" i="29"/>
  <c r="AC30" i="29"/>
  <c r="AO30" i="29" s="1"/>
  <c r="I30" i="29"/>
  <c r="AU30" i="29" s="1"/>
  <c r="AO29" i="29"/>
  <c r="AC29" i="29"/>
  <c r="AV29" i="29" s="1"/>
  <c r="I29" i="29"/>
  <c r="AU29" i="29" s="1"/>
  <c r="AW29" i="29" s="1"/>
  <c r="AC28" i="29"/>
  <c r="AV28" i="29" s="1"/>
  <c r="I28" i="29"/>
  <c r="AR28" i="29" s="1"/>
  <c r="AC27" i="29"/>
  <c r="AV27" i="29" s="1"/>
  <c r="I27" i="29"/>
  <c r="AR27" i="29" s="1"/>
  <c r="W26" i="29"/>
  <c r="I26" i="29"/>
  <c r="AR25" i="29"/>
  <c r="AT25" i="29" s="1"/>
  <c r="I25" i="29"/>
  <c r="W25" i="29" s="1"/>
  <c r="X25" i="29" s="1"/>
  <c r="AR24" i="29"/>
  <c r="AT24" i="29" s="1"/>
  <c r="AC24" i="29"/>
  <c r="AO24" i="29" s="1"/>
  <c r="W24" i="29"/>
  <c r="AV24" i="29" s="1"/>
  <c r="I24" i="29"/>
  <c r="AU24" i="29" s="1"/>
  <c r="AO23" i="29"/>
  <c r="AC23" i="29"/>
  <c r="I23" i="29"/>
  <c r="AU23" i="29" s="1"/>
  <c r="AC22" i="29"/>
  <c r="AO22" i="29" s="1"/>
  <c r="I22" i="29"/>
  <c r="AR22" i="29" s="1"/>
  <c r="AC21" i="29"/>
  <c r="AO21" i="29" s="1"/>
  <c r="I21" i="29"/>
  <c r="AR21" i="29" s="1"/>
  <c r="W20" i="29"/>
  <c r="I20" i="29"/>
  <c r="AV19" i="29"/>
  <c r="AO19" i="29"/>
  <c r="AC19" i="29"/>
  <c r="I19" i="29"/>
  <c r="AU19" i="29" s="1"/>
  <c r="AW19" i="29" s="1"/>
  <c r="AC18" i="29"/>
  <c r="AV18" i="29" s="1"/>
  <c r="I18" i="29"/>
  <c r="AR18" i="29" s="1"/>
  <c r="AC17" i="29"/>
  <c r="AV17" i="29" s="1"/>
  <c r="I17" i="29"/>
  <c r="AR17" i="29" s="1"/>
  <c r="AV16" i="29"/>
  <c r="AR16" i="29"/>
  <c r="AT16" i="29" s="1"/>
  <c r="AC16" i="29"/>
  <c r="AO16" i="29" s="1"/>
  <c r="W16" i="29"/>
  <c r="X16" i="29" s="1"/>
  <c r="I16" i="29"/>
  <c r="AU16" i="29" s="1"/>
  <c r="AW16" i="29" s="1"/>
  <c r="AV15" i="29"/>
  <c r="AO15" i="29"/>
  <c r="AC15" i="29"/>
  <c r="I15" i="29"/>
  <c r="AU15" i="29" s="1"/>
  <c r="AW15" i="29" s="1"/>
  <c r="AC14" i="29"/>
  <c r="AV14" i="29" s="1"/>
  <c r="I14" i="29"/>
  <c r="AR14" i="29" s="1"/>
  <c r="I13" i="29"/>
  <c r="W13" i="29" s="1"/>
  <c r="AR12" i="29"/>
  <c r="AT12" i="29" s="1"/>
  <c r="I12" i="29"/>
  <c r="AU12" i="29" s="1"/>
  <c r="AV11" i="29"/>
  <c r="AC11" i="29"/>
  <c r="AO11" i="29" s="1"/>
  <c r="I11" i="29"/>
  <c r="AV10" i="29"/>
  <c r="AO10" i="29"/>
  <c r="AC10" i="29"/>
  <c r="I10" i="29"/>
  <c r="AR10" i="29" s="1"/>
  <c r="AV4" i="29"/>
  <c r="AU4" i="29"/>
  <c r="AR49" i="29" l="1"/>
  <c r="AX49" i="29"/>
  <c r="AX49" i="10"/>
  <c r="AU11" i="29"/>
  <c r="AW11" i="29" s="1"/>
  <c r="AX11" i="29"/>
  <c r="AX11" i="10"/>
  <c r="W11" i="29"/>
  <c r="X11" i="29" s="1"/>
  <c r="AR11" i="29"/>
  <c r="AT11" i="29" s="1"/>
  <c r="W48" i="29"/>
  <c r="X48" i="29" s="1"/>
  <c r="AR48" i="29"/>
  <c r="AS48" i="29" s="1"/>
  <c r="AT50" i="29"/>
  <c r="AW24" i="29"/>
  <c r="AS28" i="29"/>
  <c r="AT28" i="29"/>
  <c r="AS21" i="29"/>
  <c r="AT21" i="29"/>
  <c r="AS14" i="29"/>
  <c r="AT14" i="29"/>
  <c r="AS17" i="29"/>
  <c r="AT17" i="29"/>
  <c r="AT10" i="29"/>
  <c r="AS10" i="29"/>
  <c r="AS18" i="29"/>
  <c r="AT18" i="29"/>
  <c r="AS22" i="29"/>
  <c r="AT22" i="29"/>
  <c r="AS27" i="29"/>
  <c r="AT27" i="29"/>
  <c r="AU10" i="29"/>
  <c r="AV30" i="29"/>
  <c r="W35" i="29"/>
  <c r="AT49" i="29"/>
  <c r="AS49" i="29"/>
  <c r="AS12" i="29"/>
  <c r="AO14" i="29"/>
  <c r="AU14" i="29"/>
  <c r="AW14" i="29" s="1"/>
  <c r="W15" i="29"/>
  <c r="X15" i="29" s="1"/>
  <c r="AR15" i="29"/>
  <c r="AS16" i="29"/>
  <c r="AO18" i="29"/>
  <c r="AU18" i="29"/>
  <c r="AW18" i="29" s="1"/>
  <c r="W19" i="29"/>
  <c r="X19" i="29" s="1"/>
  <c r="AR19" i="29"/>
  <c r="AU22" i="29"/>
  <c r="W23" i="29"/>
  <c r="AR23" i="29"/>
  <c r="X24" i="29"/>
  <c r="AS24" i="29"/>
  <c r="AO28" i="29"/>
  <c r="AU28" i="29"/>
  <c r="AW28" i="29" s="1"/>
  <c r="W29" i="29"/>
  <c r="AR29" i="29"/>
  <c r="AR31" i="29"/>
  <c r="W31" i="29"/>
  <c r="X31" i="29" s="1"/>
  <c r="AS33" i="29"/>
  <c r="AS37" i="29"/>
  <c r="AT47" i="29"/>
  <c r="AS47" i="29"/>
  <c r="AT53" i="29"/>
  <c r="AS53" i="29"/>
  <c r="AS68" i="29"/>
  <c r="AT68" i="29"/>
  <c r="W14" i="29"/>
  <c r="AO17" i="29"/>
  <c r="AU17" i="29"/>
  <c r="AW17" i="29" s="1"/>
  <c r="W18" i="29"/>
  <c r="X18" i="29" s="1"/>
  <c r="AU21" i="29"/>
  <c r="W22" i="29"/>
  <c r="AO27" i="29"/>
  <c r="AU27" i="29"/>
  <c r="AW27" i="29" s="1"/>
  <c r="W28" i="29"/>
  <c r="X28" i="29" s="1"/>
  <c r="AW30" i="29"/>
  <c r="AR30" i="29"/>
  <c r="AU31" i="29"/>
  <c r="AW31" i="29" s="1"/>
  <c r="AT58" i="29"/>
  <c r="AS58" i="29"/>
  <c r="AT67" i="29"/>
  <c r="AS67" i="29"/>
  <c r="AT70" i="29"/>
  <c r="AS70" i="29"/>
  <c r="AW36" i="29"/>
  <c r="W10" i="29"/>
  <c r="X10" i="29" s="1"/>
  <c r="W12" i="29"/>
  <c r="W17" i="29"/>
  <c r="X17" i="29" s="1"/>
  <c r="W21" i="29"/>
  <c r="W27" i="29"/>
  <c r="X27" i="29" s="1"/>
  <c r="W30" i="29"/>
  <c r="X30" i="29" s="1"/>
  <c r="AW34" i="29"/>
  <c r="AS36" i="29"/>
  <c r="AT36" i="29"/>
  <c r="AT41" i="29"/>
  <c r="AS41" i="29"/>
  <c r="AT64" i="29"/>
  <c r="AS64" i="29"/>
  <c r="AU33" i="29"/>
  <c r="AV34" i="29"/>
  <c r="AU37" i="29"/>
  <c r="AV38" i="29"/>
  <c r="AW38" i="29" s="1"/>
  <c r="AT40" i="29"/>
  <c r="AU41" i="29"/>
  <c r="AV42" i="29"/>
  <c r="AW42" i="29" s="1"/>
  <c r="AT44" i="29"/>
  <c r="AT48" i="29"/>
  <c r="AU49" i="29"/>
  <c r="AV50" i="29"/>
  <c r="AW50" i="29" s="1"/>
  <c r="AU53" i="29"/>
  <c r="AV54" i="29"/>
  <c r="AW54" i="29" s="1"/>
  <c r="AT57" i="29"/>
  <c r="AU58" i="29"/>
  <c r="AR59" i="29"/>
  <c r="AV59" i="29"/>
  <c r="AW59" i="29" s="1"/>
  <c r="AT61" i="29"/>
  <c r="W63" i="29"/>
  <c r="AR63" i="29"/>
  <c r="W70" i="29"/>
  <c r="AV70" i="29" s="1"/>
  <c r="W33" i="29"/>
  <c r="W37" i="29"/>
  <c r="W41" i="29"/>
  <c r="W49" i="29"/>
  <c r="W53" i="29"/>
  <c r="W58" i="29"/>
  <c r="AU68" i="29"/>
  <c r="AW68" i="29" s="1"/>
  <c r="W69" i="29"/>
  <c r="AV40" i="29"/>
  <c r="AW40" i="29" s="1"/>
  <c r="AU47" i="29"/>
  <c r="AV48" i="29"/>
  <c r="AW48" i="29" s="1"/>
  <c r="AV57" i="29"/>
  <c r="AW57" i="29" s="1"/>
  <c r="AV61" i="29"/>
  <c r="AW61" i="29" s="1"/>
  <c r="AU64" i="29"/>
  <c r="AU67" i="29"/>
  <c r="AV68" i="29"/>
  <c r="AU70" i="29"/>
  <c r="W39" i="29"/>
  <c r="W43" i="29"/>
  <c r="W47" i="29"/>
  <c r="W60" i="29"/>
  <c r="W64" i="29"/>
  <c r="W67" i="29"/>
  <c r="W74" i="11"/>
  <c r="I73" i="11"/>
  <c r="W73" i="11" s="1"/>
  <c r="I72" i="11"/>
  <c r="W72" i="11" s="1"/>
  <c r="I71" i="11"/>
  <c r="W71" i="11" s="1"/>
  <c r="AC70" i="11"/>
  <c r="AO70" i="11" s="1"/>
  <c r="I70" i="11"/>
  <c r="AR70" i="11" s="1"/>
  <c r="I69" i="11"/>
  <c r="AU68" i="11"/>
  <c r="AO68" i="11"/>
  <c r="AC68" i="11"/>
  <c r="I68" i="11"/>
  <c r="AT67" i="11"/>
  <c r="AR67" i="11"/>
  <c r="AS67" i="11" s="1"/>
  <c r="AC67" i="11"/>
  <c r="AO67" i="11" s="1"/>
  <c r="W67" i="11"/>
  <c r="X67" i="11" s="1"/>
  <c r="I67" i="11"/>
  <c r="AU67" i="11" s="1"/>
  <c r="I66" i="11"/>
  <c r="W65" i="11"/>
  <c r="AR64" i="11"/>
  <c r="AS64" i="11" s="1"/>
  <c r="AC64" i="11"/>
  <c r="AO64" i="11" s="1"/>
  <c r="W64" i="11"/>
  <c r="X64" i="11" s="1"/>
  <c r="I64" i="11"/>
  <c r="AU64" i="11" s="1"/>
  <c r="AU63" i="11"/>
  <c r="AO63" i="11"/>
  <c r="AC63" i="11"/>
  <c r="I63" i="11"/>
  <c r="I62" i="11"/>
  <c r="AU61" i="11"/>
  <c r="AO61" i="11"/>
  <c r="AC61" i="11"/>
  <c r="I61" i="11"/>
  <c r="I60" i="11"/>
  <c r="AO59" i="11"/>
  <c r="AC59" i="11"/>
  <c r="I59" i="11"/>
  <c r="AT58" i="11"/>
  <c r="AR58" i="11"/>
  <c r="AS58" i="11" s="1"/>
  <c r="AC58" i="11"/>
  <c r="AO58" i="11" s="1"/>
  <c r="W58" i="11"/>
  <c r="X58" i="11" s="1"/>
  <c r="I58" i="11"/>
  <c r="AU58" i="11" s="1"/>
  <c r="AO57" i="11"/>
  <c r="AC57" i="11"/>
  <c r="I57" i="11"/>
  <c r="I56" i="11"/>
  <c r="W55" i="11"/>
  <c r="X55" i="11" s="1"/>
  <c r="I55" i="11"/>
  <c r="AU54" i="11"/>
  <c r="AO54" i="11"/>
  <c r="AC54" i="11"/>
  <c r="I54" i="11"/>
  <c r="AT53" i="11"/>
  <c r="AR53" i="11"/>
  <c r="AS53" i="11" s="1"/>
  <c r="AC53" i="11"/>
  <c r="AO53" i="11" s="1"/>
  <c r="W53" i="11"/>
  <c r="X53" i="11" s="1"/>
  <c r="I53" i="11"/>
  <c r="AU53" i="11" s="1"/>
  <c r="I52" i="11"/>
  <c r="W51" i="11"/>
  <c r="X51" i="11" s="1"/>
  <c r="I51" i="11"/>
  <c r="AU50" i="11"/>
  <c r="AO50" i="11"/>
  <c r="AC50" i="11"/>
  <c r="I50" i="11"/>
  <c r="AR49" i="11"/>
  <c r="AS49" i="11" s="1"/>
  <c r="AC49" i="11"/>
  <c r="AO49" i="11" s="1"/>
  <c r="W49" i="11"/>
  <c r="X49" i="11" s="1"/>
  <c r="I49" i="11"/>
  <c r="AU49" i="11" s="1"/>
  <c r="AU48" i="11"/>
  <c r="AO48" i="11"/>
  <c r="AC48" i="11"/>
  <c r="I48" i="11"/>
  <c r="AT47" i="11"/>
  <c r="AR47" i="11"/>
  <c r="AS47" i="11" s="1"/>
  <c r="AC47" i="11"/>
  <c r="AO47" i="11" s="1"/>
  <c r="W47" i="11"/>
  <c r="X47" i="11" s="1"/>
  <c r="I47" i="11"/>
  <c r="AU47" i="11" s="1"/>
  <c r="I46" i="11"/>
  <c r="W45" i="11"/>
  <c r="X45" i="11" s="1"/>
  <c r="I45" i="11"/>
  <c r="AO44" i="11"/>
  <c r="AC44" i="11"/>
  <c r="AV44" i="11" s="1"/>
  <c r="I44" i="11"/>
  <c r="I43" i="11"/>
  <c r="AU42" i="11"/>
  <c r="AO42" i="11"/>
  <c r="AC42" i="11"/>
  <c r="I42" i="11"/>
  <c r="AR41" i="11"/>
  <c r="AS41" i="11" s="1"/>
  <c r="AC41" i="11"/>
  <c r="AO41" i="11" s="1"/>
  <c r="W41" i="11"/>
  <c r="X41" i="11" s="1"/>
  <c r="I41" i="11"/>
  <c r="AU41" i="11" s="1"/>
  <c r="AU40" i="11"/>
  <c r="AO40" i="11"/>
  <c r="AC40" i="11"/>
  <c r="I40" i="11"/>
  <c r="I39" i="11"/>
  <c r="AU38" i="11"/>
  <c r="AO38" i="11"/>
  <c r="AC38" i="11"/>
  <c r="I38" i="11"/>
  <c r="AT37" i="11"/>
  <c r="AR37" i="11"/>
  <c r="AS37" i="11" s="1"/>
  <c r="AC37" i="11"/>
  <c r="AO37" i="11" s="1"/>
  <c r="W37" i="11"/>
  <c r="X37" i="11" s="1"/>
  <c r="I37" i="11"/>
  <c r="AU37" i="11" s="1"/>
  <c r="AO36" i="11"/>
  <c r="AC36" i="11"/>
  <c r="I36" i="11"/>
  <c r="I35" i="11"/>
  <c r="AU34" i="11"/>
  <c r="AO34" i="11"/>
  <c r="AC34" i="11"/>
  <c r="I34" i="11"/>
  <c r="AR33" i="11"/>
  <c r="AC33" i="11"/>
  <c r="AO33" i="11" s="1"/>
  <c r="W33" i="11"/>
  <c r="X33" i="11" s="1"/>
  <c r="I33" i="11"/>
  <c r="AU33" i="11" s="1"/>
  <c r="I32" i="11"/>
  <c r="AC31" i="11"/>
  <c r="AO31" i="11" s="1"/>
  <c r="I31" i="11"/>
  <c r="AT30" i="11"/>
  <c r="AS30" i="11"/>
  <c r="AR30" i="11"/>
  <c r="AC30" i="11"/>
  <c r="X30" i="11"/>
  <c r="W30" i="11"/>
  <c r="I30" i="11"/>
  <c r="AU30" i="11" s="1"/>
  <c r="AV29" i="11"/>
  <c r="AS29" i="11"/>
  <c r="AR29" i="11"/>
  <c r="AT29" i="11" s="1"/>
  <c r="AO29" i="11"/>
  <c r="AC29" i="11"/>
  <c r="X29" i="11"/>
  <c r="W29" i="11"/>
  <c r="I29" i="11"/>
  <c r="AU29" i="11" s="1"/>
  <c r="AW29" i="11" s="1"/>
  <c r="AV28" i="11"/>
  <c r="AR28" i="11"/>
  <c r="AO28" i="11"/>
  <c r="AC28" i="11"/>
  <c r="W28" i="11"/>
  <c r="X28" i="11" s="1"/>
  <c r="I28" i="11"/>
  <c r="AU28" i="11" s="1"/>
  <c r="AW28" i="11" s="1"/>
  <c r="AO27" i="11"/>
  <c r="AC27" i="11"/>
  <c r="AV27" i="11" s="1"/>
  <c r="I27" i="11"/>
  <c r="I26" i="11"/>
  <c r="I25" i="11"/>
  <c r="AT24" i="11"/>
  <c r="AS24" i="11"/>
  <c r="AR24" i="11"/>
  <c r="AC24" i="11"/>
  <c r="AO24" i="11" s="1"/>
  <c r="X24" i="11"/>
  <c r="W24" i="11"/>
  <c r="AV24" i="11" s="1"/>
  <c r="I24" i="11"/>
  <c r="AU24" i="11" s="1"/>
  <c r="AW24" i="11" s="1"/>
  <c r="AS23" i="11"/>
  <c r="AR23" i="11"/>
  <c r="AT23" i="11" s="1"/>
  <c r="AO23" i="11"/>
  <c r="AC23" i="11"/>
  <c r="X23" i="11"/>
  <c r="W23" i="11"/>
  <c r="AV23" i="11" s="1"/>
  <c r="I23" i="11"/>
  <c r="AU23" i="11" s="1"/>
  <c r="AW23" i="11" s="1"/>
  <c r="AR22" i="11"/>
  <c r="AO22" i="11"/>
  <c r="AC22" i="11"/>
  <c r="W22" i="11"/>
  <c r="X22" i="11" s="1"/>
  <c r="I22" i="11"/>
  <c r="AU22" i="11" s="1"/>
  <c r="AU21" i="11"/>
  <c r="AO21" i="11"/>
  <c r="AC21" i="11"/>
  <c r="I21" i="11"/>
  <c r="I20" i="11"/>
  <c r="AV19" i="11"/>
  <c r="AS19" i="11"/>
  <c r="AR19" i="11"/>
  <c r="AT19" i="11" s="1"/>
  <c r="AO19" i="11"/>
  <c r="AC19" i="11"/>
  <c r="X19" i="11"/>
  <c r="W19" i="11"/>
  <c r="I19" i="11"/>
  <c r="AU19" i="11" s="1"/>
  <c r="AW19" i="11" s="1"/>
  <c r="AV18" i="11"/>
  <c r="AR18" i="11"/>
  <c r="AO18" i="11"/>
  <c r="AC18" i="11"/>
  <c r="W18" i="11"/>
  <c r="X18" i="11" s="1"/>
  <c r="I18" i="11"/>
  <c r="AU18" i="11" s="1"/>
  <c r="AW18" i="11" s="1"/>
  <c r="AO17" i="11"/>
  <c r="AC17" i="11"/>
  <c r="AV17" i="11" s="1"/>
  <c r="I17" i="11"/>
  <c r="AT16" i="11"/>
  <c r="AS16" i="11"/>
  <c r="AR16" i="11"/>
  <c r="AC16" i="11"/>
  <c r="X16" i="11"/>
  <c r="W16" i="11"/>
  <c r="I16" i="11"/>
  <c r="AU16" i="11" s="1"/>
  <c r="AV15" i="11"/>
  <c r="AS15" i="11"/>
  <c r="AR15" i="11"/>
  <c r="AT15" i="11" s="1"/>
  <c r="AO15" i="11"/>
  <c r="AC15" i="11"/>
  <c r="X15" i="11"/>
  <c r="W15" i="11"/>
  <c r="I15" i="11"/>
  <c r="AU15" i="11" s="1"/>
  <c r="AW15" i="11" s="1"/>
  <c r="AV14" i="11"/>
  <c r="AO14" i="11"/>
  <c r="AC14" i="11"/>
  <c r="I14" i="11"/>
  <c r="AU14" i="11" s="1"/>
  <c r="AW14" i="11" s="1"/>
  <c r="I13" i="11"/>
  <c r="I12" i="11"/>
  <c r="AT11" i="11"/>
  <c r="AS11" i="11"/>
  <c r="AR11" i="11"/>
  <c r="AC11" i="11"/>
  <c r="X11" i="11"/>
  <c r="W11" i="11"/>
  <c r="I11" i="11"/>
  <c r="AU11" i="11" s="1"/>
  <c r="AV10" i="11"/>
  <c r="AR10" i="11"/>
  <c r="AT10" i="11" s="1"/>
  <c r="AO10" i="11"/>
  <c r="AC10" i="11"/>
  <c r="W10" i="11"/>
  <c r="X10" i="11" s="1"/>
  <c r="I10" i="11"/>
  <c r="AU10" i="11" s="1"/>
  <c r="AV4" i="11"/>
  <c r="AU4" i="11"/>
  <c r="AS11" i="29" l="1"/>
  <c r="X22" i="29"/>
  <c r="AV22" i="29"/>
  <c r="AT31" i="29"/>
  <c r="AS31" i="29"/>
  <c r="AT23" i="29"/>
  <c r="AS23" i="29"/>
  <c r="AT19" i="29"/>
  <c r="AS19" i="29"/>
  <c r="AT63" i="29"/>
  <c r="AS63" i="29"/>
  <c r="X41" i="29"/>
  <c r="AV41" i="29"/>
  <c r="AW41" i="29" s="1"/>
  <c r="X63" i="29"/>
  <c r="AV63" i="29"/>
  <c r="AW63" i="29" s="1"/>
  <c r="AT59" i="29"/>
  <c r="AS59" i="29"/>
  <c r="X12" i="29"/>
  <c r="Z12" i="29" s="1"/>
  <c r="AC12" i="29" s="1"/>
  <c r="AT29" i="29"/>
  <c r="AS29" i="29"/>
  <c r="X23" i="29"/>
  <c r="AV23" i="29"/>
  <c r="AW23" i="29" s="1"/>
  <c r="AT15" i="29"/>
  <c r="AS15" i="29"/>
  <c r="X49" i="29"/>
  <c r="AV49" i="29"/>
  <c r="AW49" i="29" s="1"/>
  <c r="AW70" i="29"/>
  <c r="X58" i="29"/>
  <c r="AV58" i="29"/>
  <c r="AW58" i="29" s="1"/>
  <c r="AV37" i="29"/>
  <c r="AW37" i="29" s="1"/>
  <c r="X37" i="29"/>
  <c r="AW22" i="29"/>
  <c r="AW10" i="29"/>
  <c r="AU7" i="29"/>
  <c r="AV64" i="29"/>
  <c r="AW64" i="29" s="1"/>
  <c r="X64" i="29"/>
  <c r="AV67" i="29"/>
  <c r="AW67" i="29" s="1"/>
  <c r="X67" i="29"/>
  <c r="AV47" i="29"/>
  <c r="AW47" i="29" s="1"/>
  <c r="X47" i="29"/>
  <c r="X53" i="29"/>
  <c r="AV53" i="29"/>
  <c r="AW53" i="29" s="1"/>
  <c r="AV33" i="29"/>
  <c r="AW33" i="29" s="1"/>
  <c r="X33" i="29"/>
  <c r="AV21" i="29"/>
  <c r="AW21" i="29" s="1"/>
  <c r="X21" i="29"/>
  <c r="AS30" i="29"/>
  <c r="AT30" i="29"/>
  <c r="AV16" i="11"/>
  <c r="AO16" i="11"/>
  <c r="AR17" i="11"/>
  <c r="W17" i="11"/>
  <c r="X17" i="11" s="1"/>
  <c r="AT18" i="11"/>
  <c r="AS18" i="11"/>
  <c r="AR36" i="11"/>
  <c r="W36" i="11"/>
  <c r="AU36" i="11"/>
  <c r="AW10" i="11"/>
  <c r="AR14" i="11"/>
  <c r="AS33" i="11"/>
  <c r="AT33" i="11"/>
  <c r="AR27" i="11"/>
  <c r="W27" i="11"/>
  <c r="X27" i="11" s="1"/>
  <c r="AT28" i="11"/>
  <c r="AS28" i="11"/>
  <c r="AV11" i="11"/>
  <c r="AW11" i="11" s="1"/>
  <c r="AO11" i="11"/>
  <c r="AW16" i="11"/>
  <c r="AR12" i="11"/>
  <c r="AU12" i="11"/>
  <c r="W12" i="11"/>
  <c r="W14" i="11"/>
  <c r="X14" i="11" s="1"/>
  <c r="AR21" i="11"/>
  <c r="W21" i="11"/>
  <c r="AT22" i="11"/>
  <c r="AS22" i="11"/>
  <c r="AV30" i="11"/>
  <c r="AW30" i="11" s="1"/>
  <c r="AO30" i="11"/>
  <c r="AU31" i="11"/>
  <c r="AR31" i="11"/>
  <c r="W31" i="11"/>
  <c r="X31" i="11" s="1"/>
  <c r="AS10" i="11"/>
  <c r="AU17" i="11"/>
  <c r="AW17" i="11" s="1"/>
  <c r="AV22" i="11"/>
  <c r="AW22" i="11" s="1"/>
  <c r="AR25" i="11"/>
  <c r="AT25" i="11" s="1"/>
  <c r="W25" i="11"/>
  <c r="X25" i="11" s="1"/>
  <c r="AU27" i="11"/>
  <c r="AW27" i="11" s="1"/>
  <c r="AS70" i="11"/>
  <c r="AT70" i="11"/>
  <c r="AR44" i="11"/>
  <c r="W44" i="11"/>
  <c r="X44" i="11" s="1"/>
  <c r="AV53" i="11"/>
  <c r="AW53" i="11" s="1"/>
  <c r="AR57" i="11"/>
  <c r="W57" i="11"/>
  <c r="AV58" i="11"/>
  <c r="AV31" i="11"/>
  <c r="AW33" i="11"/>
  <c r="AR38" i="11"/>
  <c r="W38" i="11"/>
  <c r="AT41" i="11"/>
  <c r="AU44" i="11"/>
  <c r="AW44" i="11" s="1"/>
  <c r="AV47" i="11"/>
  <c r="AW47" i="11" s="1"/>
  <c r="AT49" i="11"/>
  <c r="AR54" i="11"/>
  <c r="W54" i="11"/>
  <c r="AU57" i="11"/>
  <c r="AR59" i="11"/>
  <c r="W59" i="11"/>
  <c r="W66" i="11"/>
  <c r="AV67" i="11"/>
  <c r="AW67" i="11" s="1"/>
  <c r="AV37" i="11"/>
  <c r="AW37" i="11" s="1"/>
  <c r="AV33" i="11"/>
  <c r="AR40" i="11"/>
  <c r="W40" i="11"/>
  <c r="AV41" i="11"/>
  <c r="AW41" i="11" s="1"/>
  <c r="AR48" i="11"/>
  <c r="W48" i="11"/>
  <c r="AV49" i="11"/>
  <c r="AW49" i="11" s="1"/>
  <c r="AU59" i="11"/>
  <c r="AR61" i="11"/>
  <c r="W61" i="11"/>
  <c r="AW64" i="11"/>
  <c r="AT64" i="11"/>
  <c r="AR68" i="11"/>
  <c r="W68" i="11"/>
  <c r="AR34" i="11"/>
  <c r="W34" i="11"/>
  <c r="AR42" i="11"/>
  <c r="W42" i="11"/>
  <c r="AR50" i="11"/>
  <c r="W50" i="11"/>
  <c r="AW58" i="11"/>
  <c r="AR63" i="11"/>
  <c r="W63" i="11"/>
  <c r="AV64" i="11"/>
  <c r="AU70" i="11"/>
  <c r="AW70" i="11" s="1"/>
  <c r="W70" i="11"/>
  <c r="AV70" i="11" s="1"/>
  <c r="AX18" i="10"/>
  <c r="AX14" i="10"/>
  <c r="W74" i="20"/>
  <c r="I73" i="20"/>
  <c r="W73" i="20" s="1"/>
  <c r="I72" i="20"/>
  <c r="W72" i="20" s="1"/>
  <c r="W71" i="20"/>
  <c r="I71" i="20"/>
  <c r="AU70" i="20"/>
  <c r="AC70" i="20"/>
  <c r="AO70" i="20" s="1"/>
  <c r="W70" i="20"/>
  <c r="I70" i="20"/>
  <c r="AR70" i="20" s="1"/>
  <c r="I69" i="20"/>
  <c r="AV68" i="20"/>
  <c r="AT68" i="20"/>
  <c r="AR68" i="20"/>
  <c r="AS68" i="20" s="1"/>
  <c r="AC68" i="20"/>
  <c r="AO68" i="20" s="1"/>
  <c r="X68" i="20"/>
  <c r="W68" i="20"/>
  <c r="I68" i="20"/>
  <c r="AU68" i="20" s="1"/>
  <c r="AR67" i="20"/>
  <c r="AO67" i="20"/>
  <c r="AC67" i="20"/>
  <c r="W67" i="20"/>
  <c r="I67" i="20"/>
  <c r="AU67" i="20" s="1"/>
  <c r="I66" i="20"/>
  <c r="AO64" i="20"/>
  <c r="AC64" i="20"/>
  <c r="I64" i="20"/>
  <c r="AU64" i="20" s="1"/>
  <c r="AC63" i="20"/>
  <c r="AO63" i="20" s="1"/>
  <c r="I63" i="20"/>
  <c r="AR63" i="20" s="1"/>
  <c r="I62" i="20"/>
  <c r="AT61" i="20"/>
  <c r="AS61" i="20"/>
  <c r="AR61" i="20"/>
  <c r="AC61" i="20"/>
  <c r="AO61" i="20" s="1"/>
  <c r="X61" i="20"/>
  <c r="W61" i="20"/>
  <c r="AV61" i="20" s="1"/>
  <c r="I61" i="20"/>
  <c r="AU61" i="20" s="1"/>
  <c r="I60" i="20"/>
  <c r="AR59" i="20"/>
  <c r="AO59" i="20"/>
  <c r="AC59" i="20"/>
  <c r="I59" i="20"/>
  <c r="AO58" i="20"/>
  <c r="AC58" i="20"/>
  <c r="I58" i="20"/>
  <c r="AS57" i="20"/>
  <c r="AR57" i="20"/>
  <c r="AT57" i="20" s="1"/>
  <c r="AC57" i="20"/>
  <c r="AO57" i="20" s="1"/>
  <c r="W57" i="20"/>
  <c r="I57" i="20"/>
  <c r="AU57" i="20" s="1"/>
  <c r="I56" i="20"/>
  <c r="W55" i="20"/>
  <c r="X55" i="20" s="1"/>
  <c r="I55" i="20"/>
  <c r="AU54" i="20"/>
  <c r="AO54" i="20"/>
  <c r="AC54" i="20"/>
  <c r="W54" i="20"/>
  <c r="X54" i="20" s="1"/>
  <c r="I54" i="20"/>
  <c r="AR54" i="20" s="1"/>
  <c r="AU53" i="20"/>
  <c r="AO53" i="20"/>
  <c r="AC53" i="20"/>
  <c r="I53" i="20"/>
  <c r="I52" i="20"/>
  <c r="I51" i="20"/>
  <c r="W51" i="20" s="1"/>
  <c r="X51" i="20" s="1"/>
  <c r="AV50" i="20"/>
  <c r="AU50" i="20"/>
  <c r="AO50" i="20"/>
  <c r="AC50" i="20"/>
  <c r="W50" i="20"/>
  <c r="I50" i="20"/>
  <c r="AR50" i="20" s="1"/>
  <c r="AO49" i="20"/>
  <c r="AC49" i="20"/>
  <c r="I49" i="20"/>
  <c r="AU49" i="20" s="1"/>
  <c r="AW48" i="20"/>
  <c r="AV48" i="20"/>
  <c r="AR48" i="20"/>
  <c r="AC48" i="20"/>
  <c r="AO48" i="20" s="1"/>
  <c r="W48" i="20"/>
  <c r="X48" i="20" s="1"/>
  <c r="I48" i="20"/>
  <c r="AU48" i="20" s="1"/>
  <c r="AO47" i="20"/>
  <c r="AC47" i="20"/>
  <c r="I47" i="20"/>
  <c r="AU47" i="20" s="1"/>
  <c r="I46" i="20"/>
  <c r="I45" i="20"/>
  <c r="W45" i="20" s="1"/>
  <c r="X45" i="20" s="1"/>
  <c r="AS44" i="20"/>
  <c r="AR44" i="20"/>
  <c r="AT44" i="20" s="1"/>
  <c r="AC44" i="20"/>
  <c r="AO44" i="20" s="1"/>
  <c r="W44" i="20"/>
  <c r="X44" i="20" s="1"/>
  <c r="I44" i="20"/>
  <c r="AU44" i="20" s="1"/>
  <c r="I43" i="20"/>
  <c r="AU42" i="20"/>
  <c r="AO42" i="20"/>
  <c r="AC42" i="20"/>
  <c r="I42" i="20"/>
  <c r="W42" i="20" s="1"/>
  <c r="X42" i="20" s="1"/>
  <c r="AU41" i="20"/>
  <c r="AC41" i="20"/>
  <c r="AO41" i="20" s="1"/>
  <c r="I41" i="20"/>
  <c r="AV40" i="20"/>
  <c r="AR40" i="20"/>
  <c r="AC40" i="20"/>
  <c r="AO40" i="20" s="1"/>
  <c r="W40" i="20"/>
  <c r="X40" i="20" s="1"/>
  <c r="I40" i="20"/>
  <c r="AU40" i="20" s="1"/>
  <c r="AW40" i="20" s="1"/>
  <c r="I39" i="20"/>
  <c r="AU38" i="20"/>
  <c r="AC38" i="20"/>
  <c r="AO38" i="20" s="1"/>
  <c r="W38" i="20"/>
  <c r="I38" i="20"/>
  <c r="AR38" i="20" s="1"/>
  <c r="AU37" i="20"/>
  <c r="AC37" i="20"/>
  <c r="AO37" i="20" s="1"/>
  <c r="I37" i="20"/>
  <c r="AV36" i="20"/>
  <c r="AT36" i="20"/>
  <c r="AR36" i="20"/>
  <c r="AS36" i="20" s="1"/>
  <c r="AC36" i="20"/>
  <c r="AO36" i="20" s="1"/>
  <c r="X36" i="20"/>
  <c r="W36" i="20"/>
  <c r="I36" i="20"/>
  <c r="AU36" i="20" s="1"/>
  <c r="AW36" i="20" s="1"/>
  <c r="I35" i="20"/>
  <c r="AC34" i="20"/>
  <c r="AO34" i="20" s="1"/>
  <c r="I34" i="20"/>
  <c r="AC33" i="20"/>
  <c r="AO33" i="20" s="1"/>
  <c r="I33" i="20"/>
  <c r="I32" i="20"/>
  <c r="AV31" i="20"/>
  <c r="AO31" i="20"/>
  <c r="AC31" i="20"/>
  <c r="I31" i="20"/>
  <c r="AU31" i="20" s="1"/>
  <c r="AW31" i="20" s="1"/>
  <c r="AV30" i="20"/>
  <c r="AO30" i="20"/>
  <c r="AC30" i="20"/>
  <c r="I30" i="20"/>
  <c r="AU30" i="20" s="1"/>
  <c r="AW30" i="20" s="1"/>
  <c r="AC29" i="20"/>
  <c r="AV29" i="20" s="1"/>
  <c r="I29" i="20"/>
  <c r="AU29" i="20" s="1"/>
  <c r="AW29" i="20" s="1"/>
  <c r="AC28" i="20"/>
  <c r="I28" i="20"/>
  <c r="AR28" i="20" s="1"/>
  <c r="AT28" i="20" s="1"/>
  <c r="AV27" i="20"/>
  <c r="AC27" i="20"/>
  <c r="AO27" i="20" s="1"/>
  <c r="I27" i="20"/>
  <c r="AU27" i="20" s="1"/>
  <c r="I26" i="20"/>
  <c r="W25" i="20"/>
  <c r="X25" i="20" s="1"/>
  <c r="I25" i="20"/>
  <c r="AR25" i="20" s="1"/>
  <c r="AT25" i="20" s="1"/>
  <c r="AO24" i="20"/>
  <c r="AC24" i="20"/>
  <c r="I24" i="20"/>
  <c r="AU24" i="20" s="1"/>
  <c r="AU23" i="20"/>
  <c r="AC23" i="20"/>
  <c r="AO23" i="20" s="1"/>
  <c r="I23" i="20"/>
  <c r="AC22" i="20"/>
  <c r="AO22" i="20" s="1"/>
  <c r="W22" i="20"/>
  <c r="AV22" i="20" s="1"/>
  <c r="I22" i="20"/>
  <c r="AR22" i="20" s="1"/>
  <c r="AT22" i="20" s="1"/>
  <c r="AO21" i="20"/>
  <c r="AC21" i="20"/>
  <c r="W21" i="20"/>
  <c r="I21" i="20"/>
  <c r="I20" i="20"/>
  <c r="AC19" i="20"/>
  <c r="AV19" i="20" s="1"/>
  <c r="I19" i="20"/>
  <c r="AC18" i="20"/>
  <c r="AO18" i="20" s="1"/>
  <c r="I18" i="20"/>
  <c r="AU18" i="20" s="1"/>
  <c r="AV17" i="20"/>
  <c r="AO17" i="20"/>
  <c r="AC17" i="20"/>
  <c r="I17" i="20"/>
  <c r="AU17" i="20" s="1"/>
  <c r="AW17" i="20" s="1"/>
  <c r="AC16" i="20"/>
  <c r="AV16" i="20" s="1"/>
  <c r="I16" i="20"/>
  <c r="AC15" i="20"/>
  <c r="I15" i="20"/>
  <c r="AR15" i="20" s="1"/>
  <c r="AT15" i="20" s="1"/>
  <c r="AV14" i="20"/>
  <c r="AC14" i="20"/>
  <c r="AO14" i="20" s="1"/>
  <c r="I14" i="20"/>
  <c r="AU14" i="20" s="1"/>
  <c r="AW14" i="20" s="1"/>
  <c r="I13" i="20"/>
  <c r="AU12" i="20"/>
  <c r="W12" i="20"/>
  <c r="I12" i="20"/>
  <c r="AR12" i="20" s="1"/>
  <c r="AS12" i="20" s="1"/>
  <c r="AO11" i="20"/>
  <c r="AC11" i="20"/>
  <c r="AV11" i="20" s="1"/>
  <c r="I11" i="20"/>
  <c r="AC10" i="20"/>
  <c r="I10" i="20"/>
  <c r="AR10" i="20" s="1"/>
  <c r="AS10" i="20" s="1"/>
  <c r="AV4" i="20"/>
  <c r="AU4" i="20"/>
  <c r="AX16" i="10" l="1"/>
  <c r="AX19" i="10"/>
  <c r="AX15" i="10"/>
  <c r="AX17" i="10"/>
  <c r="AO12" i="29"/>
  <c r="AV12" i="29"/>
  <c r="AV54" i="20"/>
  <c r="AW54" i="20" s="1"/>
  <c r="AR47" i="20"/>
  <c r="W47" i="20"/>
  <c r="X22" i="20"/>
  <c r="AS28" i="20"/>
  <c r="W27" i="20"/>
  <c r="X27" i="20" s="1"/>
  <c r="AW27" i="20"/>
  <c r="AR27" i="20"/>
  <c r="AT27" i="20" s="1"/>
  <c r="AS15" i="20"/>
  <c r="AR14" i="20"/>
  <c r="W14" i="20"/>
  <c r="W18" i="20"/>
  <c r="X18" i="20" s="1"/>
  <c r="AV63" i="11"/>
  <c r="AW63" i="11" s="1"/>
  <c r="X63" i="11"/>
  <c r="AV42" i="11"/>
  <c r="AW42" i="11" s="1"/>
  <c r="X42" i="11"/>
  <c r="AV34" i="11"/>
  <c r="AW34" i="11" s="1"/>
  <c r="X34" i="11"/>
  <c r="AT68" i="11"/>
  <c r="AS68" i="11"/>
  <c r="AT40" i="11"/>
  <c r="AS40" i="11"/>
  <c r="AT44" i="11"/>
  <c r="AS44" i="11"/>
  <c r="X12" i="11"/>
  <c r="Z12" i="11"/>
  <c r="AC12" i="11" s="1"/>
  <c r="AT42" i="11"/>
  <c r="AS42" i="11"/>
  <c r="AT34" i="11"/>
  <c r="AS34" i="11"/>
  <c r="AV61" i="11"/>
  <c r="AW61" i="11" s="1"/>
  <c r="X61" i="11"/>
  <c r="X21" i="11"/>
  <c r="AV21" i="11"/>
  <c r="AW21" i="11" s="1"/>
  <c r="AT27" i="11"/>
  <c r="AS27" i="11"/>
  <c r="AT14" i="11"/>
  <c r="AS14" i="11"/>
  <c r="AV50" i="11"/>
  <c r="AW50" i="11" s="1"/>
  <c r="AT63" i="11"/>
  <c r="AS63" i="11"/>
  <c r="AT50" i="11"/>
  <c r="AS50" i="11"/>
  <c r="AT61" i="11"/>
  <c r="AS61" i="11"/>
  <c r="AV48" i="11"/>
  <c r="AW48" i="11" s="1"/>
  <c r="X48" i="11"/>
  <c r="AV59" i="11"/>
  <c r="AW59" i="11" s="1"/>
  <c r="X59" i="11"/>
  <c r="AV54" i="11"/>
  <c r="AW54" i="11" s="1"/>
  <c r="X54" i="11"/>
  <c r="AV38" i="11"/>
  <c r="AW38" i="11" s="1"/>
  <c r="X38" i="11"/>
  <c r="AV57" i="11"/>
  <c r="AW57" i="11" s="1"/>
  <c r="X57" i="11"/>
  <c r="AS31" i="11"/>
  <c r="AT31" i="11"/>
  <c r="AT21" i="11"/>
  <c r="AS21" i="11"/>
  <c r="AT12" i="11"/>
  <c r="AS12" i="11"/>
  <c r="AV36" i="11"/>
  <c r="AW36" i="11" s="1"/>
  <c r="X36" i="11"/>
  <c r="AV68" i="11"/>
  <c r="AW68" i="11" s="1"/>
  <c r="X68" i="11"/>
  <c r="AT48" i="11"/>
  <c r="AS48" i="11"/>
  <c r="AV40" i="11"/>
  <c r="AW40" i="11" s="1"/>
  <c r="X40" i="11"/>
  <c r="AT59" i="11"/>
  <c r="AS59" i="11"/>
  <c r="AT54" i="11"/>
  <c r="AS54" i="11"/>
  <c r="AT38" i="11"/>
  <c r="AS38" i="11"/>
  <c r="AT57" i="11"/>
  <c r="AS57" i="11"/>
  <c r="AW31" i="11"/>
  <c r="AT36" i="11"/>
  <c r="AS36" i="11"/>
  <c r="AT17" i="11"/>
  <c r="AS17" i="11"/>
  <c r="AU7" i="11"/>
  <c r="AR64" i="20"/>
  <c r="AT64" i="20" s="1"/>
  <c r="W64" i="20"/>
  <c r="W63" i="20"/>
  <c r="X63" i="20" s="1"/>
  <c r="Z12" i="20"/>
  <c r="AC12" i="20" s="1"/>
  <c r="X12" i="20"/>
  <c r="AV47" i="20"/>
  <c r="AW47" i="20" s="1"/>
  <c r="X47" i="20"/>
  <c r="AS63" i="20"/>
  <c r="AT63" i="20"/>
  <c r="AS70" i="20"/>
  <c r="AT70" i="20"/>
  <c r="AV15" i="20"/>
  <c r="AO15" i="20"/>
  <c r="AR16" i="20"/>
  <c r="W16" i="20"/>
  <c r="X16" i="20" s="1"/>
  <c r="AU16" i="20"/>
  <c r="AW16" i="20" s="1"/>
  <c r="AU21" i="20"/>
  <c r="AR21" i="20"/>
  <c r="AR29" i="20"/>
  <c r="W29" i="20"/>
  <c r="AT67" i="20"/>
  <c r="AS67" i="20"/>
  <c r="AT10" i="20"/>
  <c r="AR11" i="20"/>
  <c r="W11" i="20"/>
  <c r="X11" i="20" s="1"/>
  <c r="AS59" i="20"/>
  <c r="AT59" i="20"/>
  <c r="AV10" i="20"/>
  <c r="AO10" i="20"/>
  <c r="AU11" i="20"/>
  <c r="AW11" i="20" s="1"/>
  <c r="AR17" i="20"/>
  <c r="AV21" i="20"/>
  <c r="X21" i="20"/>
  <c r="AR23" i="20"/>
  <c r="W23" i="20"/>
  <c r="AU34" i="20"/>
  <c r="AR34" i="20"/>
  <c r="W34" i="20"/>
  <c r="AT40" i="20"/>
  <c r="AS40" i="20"/>
  <c r="AT12" i="20"/>
  <c r="AO16" i="20"/>
  <c r="W17" i="20"/>
  <c r="X17" i="20" s="1"/>
  <c r="AR19" i="20"/>
  <c r="W19" i="20"/>
  <c r="X19" i="20" s="1"/>
  <c r="AU19" i="20"/>
  <c r="AW19" i="20" s="1"/>
  <c r="AV28" i="20"/>
  <c r="AO28" i="20"/>
  <c r="AS38" i="20"/>
  <c r="AT38" i="20"/>
  <c r="AV42" i="20"/>
  <c r="AW42" i="20" s="1"/>
  <c r="AT47" i="20"/>
  <c r="AS47" i="20"/>
  <c r="AS64" i="20"/>
  <c r="AR24" i="20"/>
  <c r="AR30" i="20"/>
  <c r="X38" i="20"/>
  <c r="AV38" i="20"/>
  <c r="AW38" i="20" s="1"/>
  <c r="AV57" i="20"/>
  <c r="AW57" i="20" s="1"/>
  <c r="X57" i="20"/>
  <c r="AR58" i="20"/>
  <c r="W58" i="20"/>
  <c r="AU58" i="20"/>
  <c r="AU59" i="20"/>
  <c r="W59" i="20"/>
  <c r="AW61" i="20"/>
  <c r="AV63" i="20"/>
  <c r="AV64" i="20"/>
  <c r="AW64" i="20" s="1"/>
  <c r="X64" i="20"/>
  <c r="AV67" i="20"/>
  <c r="AW67" i="20" s="1"/>
  <c r="X67" i="20"/>
  <c r="AT48" i="20"/>
  <c r="AS48" i="20"/>
  <c r="AS50" i="20"/>
  <c r="AT50" i="20"/>
  <c r="AW68" i="20"/>
  <c r="AS22" i="20"/>
  <c r="AU10" i="20"/>
  <c r="AU15" i="20"/>
  <c r="AW15" i="20" s="1"/>
  <c r="AV18" i="20"/>
  <c r="AW18" i="20" s="1"/>
  <c r="W24" i="20"/>
  <c r="AO29" i="20"/>
  <c r="W30" i="20"/>
  <c r="X30" i="20" s="1"/>
  <c r="W10" i="20"/>
  <c r="X10" i="20" s="1"/>
  <c r="W15" i="20"/>
  <c r="X15" i="20" s="1"/>
  <c r="AR18" i="20"/>
  <c r="AO19" i="20"/>
  <c r="AS27" i="20"/>
  <c r="AR31" i="20"/>
  <c r="W31" i="20"/>
  <c r="X31" i="20" s="1"/>
  <c r="AR33" i="20"/>
  <c r="W33" i="20"/>
  <c r="AU33" i="20"/>
  <c r="AS54" i="20"/>
  <c r="AT54" i="20"/>
  <c r="AU22" i="20"/>
  <c r="AW22" i="20" s="1"/>
  <c r="AU28" i="20"/>
  <c r="AR41" i="20"/>
  <c r="W41" i="20"/>
  <c r="AR42" i="20"/>
  <c r="AR49" i="20"/>
  <c r="W49" i="20"/>
  <c r="AR53" i="20"/>
  <c r="W53" i="20"/>
  <c r="AU63" i="20"/>
  <c r="AV70" i="20"/>
  <c r="AW70" i="20" s="1"/>
  <c r="W28" i="20"/>
  <c r="X28" i="20" s="1"/>
  <c r="AR37" i="20"/>
  <c r="W37" i="20"/>
  <c r="AV44" i="20"/>
  <c r="AW44" i="20" s="1"/>
  <c r="AW50" i="20"/>
  <c r="AV7" i="29" l="1"/>
  <c r="AW7" i="29" s="1"/>
  <c r="AW12" i="29"/>
  <c r="AT14" i="20"/>
  <c r="AS14" i="20"/>
  <c r="AV12" i="11"/>
  <c r="AO12" i="11"/>
  <c r="AW63" i="20"/>
  <c r="AS37" i="20"/>
  <c r="AT37" i="20"/>
  <c r="AT49" i="20"/>
  <c r="AS49" i="20"/>
  <c r="AT24" i="20"/>
  <c r="AS24" i="20"/>
  <c r="AS23" i="20"/>
  <c r="AT23" i="20"/>
  <c r="X23" i="20"/>
  <c r="AV23" i="20"/>
  <c r="AW23" i="20" s="1"/>
  <c r="AS11" i="20"/>
  <c r="AT11" i="20"/>
  <c r="AW28" i="20"/>
  <c r="AT18" i="20"/>
  <c r="AS18" i="20"/>
  <c r="AV53" i="20"/>
  <c r="AW53" i="20" s="1"/>
  <c r="X53" i="20"/>
  <c r="AS42" i="20"/>
  <c r="AT42" i="20"/>
  <c r="AT31" i="20"/>
  <c r="AS31" i="20"/>
  <c r="AT21" i="20"/>
  <c r="AS21" i="20"/>
  <c r="AV37" i="20"/>
  <c r="AW37" i="20" s="1"/>
  <c r="X37" i="20"/>
  <c r="AV49" i="20"/>
  <c r="AW49" i="20" s="1"/>
  <c r="X49" i="20"/>
  <c r="AT41" i="20"/>
  <c r="AS41" i="20"/>
  <c r="AT33" i="20"/>
  <c r="AS33" i="20"/>
  <c r="X24" i="20"/>
  <c r="AV24" i="20"/>
  <c r="AW24" i="20" s="1"/>
  <c r="X59" i="20"/>
  <c r="AV59" i="20"/>
  <c r="AW59" i="20" s="1"/>
  <c r="AT58" i="20"/>
  <c r="AS58" i="20"/>
  <c r="AS30" i="20"/>
  <c r="AT30" i="20"/>
  <c r="AT19" i="20"/>
  <c r="AS19" i="20"/>
  <c r="AS34" i="20"/>
  <c r="AT34" i="20"/>
  <c r="AT17" i="20"/>
  <c r="AS17" i="20"/>
  <c r="AS29" i="20"/>
  <c r="AT29" i="20"/>
  <c r="AS16" i="20"/>
  <c r="AT16" i="20"/>
  <c r="AT53" i="20"/>
  <c r="AS53" i="20"/>
  <c r="AV41" i="20"/>
  <c r="AW41" i="20" s="1"/>
  <c r="X41" i="20"/>
  <c r="AV33" i="20"/>
  <c r="AW33" i="20" s="1"/>
  <c r="X33" i="20"/>
  <c r="AU7" i="20"/>
  <c r="AW10" i="20"/>
  <c r="AV58" i="20"/>
  <c r="AW58" i="20" s="1"/>
  <c r="X58" i="20"/>
  <c r="X34" i="20"/>
  <c r="AV34" i="20"/>
  <c r="AW34" i="20" s="1"/>
  <c r="AW21" i="20"/>
  <c r="AV12" i="20"/>
  <c r="AW12" i="20" s="1"/>
  <c r="AO12" i="20"/>
  <c r="I72" i="19"/>
  <c r="I73" i="19"/>
  <c r="I64" i="19"/>
  <c r="I63" i="19"/>
  <c r="AV7" i="11" l="1"/>
  <c r="AW7" i="11" s="1"/>
  <c r="AW12" i="11"/>
  <c r="AV7" i="20"/>
  <c r="AW7" i="20" s="1"/>
  <c r="I13" i="19"/>
  <c r="I14" i="19"/>
  <c r="I15" i="19"/>
  <c r="I16" i="19"/>
  <c r="I17" i="19"/>
  <c r="I18" i="19"/>
  <c r="I19" i="19"/>
  <c r="W74" i="19" l="1"/>
  <c r="W73" i="19"/>
  <c r="W72" i="19"/>
  <c r="I71" i="19"/>
  <c r="W71" i="19" s="1"/>
  <c r="AC70" i="19"/>
  <c r="AO70" i="19" s="1"/>
  <c r="I70" i="19"/>
  <c r="AR70" i="19" s="1"/>
  <c r="AS70" i="19" s="1"/>
  <c r="I69" i="19"/>
  <c r="AO68" i="19"/>
  <c r="AC68" i="19"/>
  <c r="I68" i="19"/>
  <c r="AU68" i="19" s="1"/>
  <c r="AC67" i="19"/>
  <c r="AO67" i="19" s="1"/>
  <c r="I67" i="19"/>
  <c r="I66" i="19"/>
  <c r="AC64" i="19"/>
  <c r="AO64" i="19" s="1"/>
  <c r="AC63" i="19"/>
  <c r="AO63" i="19" s="1"/>
  <c r="AR63" i="19"/>
  <c r="AT63" i="19" s="1"/>
  <c r="I62" i="19"/>
  <c r="AO61" i="19"/>
  <c r="AC61" i="19"/>
  <c r="I61" i="19"/>
  <c r="AU61" i="19" s="1"/>
  <c r="I60" i="19"/>
  <c r="AC59" i="19"/>
  <c r="AO59" i="19" s="1"/>
  <c r="I59" i="19"/>
  <c r="AR59" i="19" s="1"/>
  <c r="AT59" i="19" s="1"/>
  <c r="AS58" i="19"/>
  <c r="AR58" i="19"/>
  <c r="AT58" i="19" s="1"/>
  <c r="AC58" i="19"/>
  <c r="AO58" i="19" s="1"/>
  <c r="W58" i="19"/>
  <c r="AV58" i="19" s="1"/>
  <c r="I58" i="19"/>
  <c r="AU58" i="19" s="1"/>
  <c r="AW58" i="19" s="1"/>
  <c r="AO57" i="19"/>
  <c r="AC57" i="19"/>
  <c r="I57" i="19"/>
  <c r="AU57" i="19" s="1"/>
  <c r="I56" i="19"/>
  <c r="I55" i="19"/>
  <c r="W55" i="19" s="1"/>
  <c r="X55" i="19" s="1"/>
  <c r="AT54" i="19"/>
  <c r="AC54" i="19"/>
  <c r="AO54" i="19" s="1"/>
  <c r="W54" i="19"/>
  <c r="AV54" i="19" s="1"/>
  <c r="I54" i="19"/>
  <c r="AR54" i="19" s="1"/>
  <c r="AS54" i="19" s="1"/>
  <c r="AV53" i="19"/>
  <c r="AS53" i="19"/>
  <c r="AR53" i="19"/>
  <c r="AT53" i="19" s="1"/>
  <c r="AO53" i="19"/>
  <c r="AC53" i="19"/>
  <c r="W53" i="19"/>
  <c r="X53" i="19" s="1"/>
  <c r="I53" i="19"/>
  <c r="AU53" i="19" s="1"/>
  <c r="I52" i="19"/>
  <c r="I51" i="19"/>
  <c r="W51" i="19" s="1"/>
  <c r="X51" i="19" s="1"/>
  <c r="AW50" i="19"/>
  <c r="AT50" i="19"/>
  <c r="AS50" i="19"/>
  <c r="AR50" i="19"/>
  <c r="AC50" i="19"/>
  <c r="AO50" i="19" s="1"/>
  <c r="W50" i="19"/>
  <c r="AV50" i="19" s="1"/>
  <c r="I50" i="19"/>
  <c r="AU50" i="19" s="1"/>
  <c r="AR49" i="19"/>
  <c r="AT49" i="19" s="1"/>
  <c r="AO49" i="19"/>
  <c r="AC49" i="19"/>
  <c r="W49" i="19"/>
  <c r="X49" i="19" s="1"/>
  <c r="I49" i="19"/>
  <c r="AU49" i="19" s="1"/>
  <c r="AO48" i="19"/>
  <c r="AC48" i="19"/>
  <c r="I48" i="19"/>
  <c r="AU48" i="19" s="1"/>
  <c r="AC47" i="19"/>
  <c r="AO47" i="19" s="1"/>
  <c r="I47" i="19"/>
  <c r="AU47" i="19" s="1"/>
  <c r="I46" i="19"/>
  <c r="X45" i="19"/>
  <c r="W45" i="19"/>
  <c r="I45" i="19"/>
  <c r="AV44" i="19"/>
  <c r="AU44" i="19"/>
  <c r="AO44" i="19"/>
  <c r="AC44" i="19"/>
  <c r="W44" i="19"/>
  <c r="X44" i="19" s="1"/>
  <c r="I44" i="19"/>
  <c r="AR44" i="19" s="1"/>
  <c r="I43" i="19"/>
  <c r="AT42" i="19"/>
  <c r="AC42" i="19"/>
  <c r="AO42" i="19" s="1"/>
  <c r="W42" i="19"/>
  <c r="AV42" i="19" s="1"/>
  <c r="I42" i="19"/>
  <c r="AR42" i="19" s="1"/>
  <c r="AS42" i="19" s="1"/>
  <c r="AV41" i="19"/>
  <c r="AS41" i="19"/>
  <c r="AR41" i="19"/>
  <c r="AT41" i="19" s="1"/>
  <c r="AO41" i="19"/>
  <c r="AC41" i="19"/>
  <c r="X41" i="19"/>
  <c r="W41" i="19"/>
  <c r="I41" i="19"/>
  <c r="AU41" i="19" s="1"/>
  <c r="AU40" i="19"/>
  <c r="AO40" i="19"/>
  <c r="AC40" i="19"/>
  <c r="W40" i="19"/>
  <c r="X40" i="19" s="1"/>
  <c r="I40" i="19"/>
  <c r="AR40" i="19" s="1"/>
  <c r="I39" i="19"/>
  <c r="AC38" i="19"/>
  <c r="AO38" i="19" s="1"/>
  <c r="I38" i="19"/>
  <c r="AR38" i="19" s="1"/>
  <c r="AS38" i="19" s="1"/>
  <c r="AR37" i="19"/>
  <c r="AT37" i="19" s="1"/>
  <c r="AC37" i="19"/>
  <c r="AO37" i="19" s="1"/>
  <c r="W37" i="19"/>
  <c r="I37" i="19"/>
  <c r="AU37" i="19" s="1"/>
  <c r="AR36" i="19"/>
  <c r="AO36" i="19"/>
  <c r="AC36" i="19"/>
  <c r="I36" i="19"/>
  <c r="I35" i="19"/>
  <c r="AC34" i="19"/>
  <c r="AO34" i="19" s="1"/>
  <c r="I34" i="19"/>
  <c r="AR34" i="19" s="1"/>
  <c r="AT34" i="19" s="1"/>
  <c r="AV33" i="19"/>
  <c r="AW33" i="19" s="1"/>
  <c r="AC33" i="19"/>
  <c r="AO33" i="19" s="1"/>
  <c r="W33" i="19"/>
  <c r="X33" i="19" s="1"/>
  <c r="I33" i="19"/>
  <c r="AU33" i="19" s="1"/>
  <c r="I32" i="19"/>
  <c r="AO31" i="19"/>
  <c r="AC31" i="19"/>
  <c r="AV31" i="19" s="1"/>
  <c r="I31" i="19"/>
  <c r="AU31" i="19" s="1"/>
  <c r="AW31" i="19" s="1"/>
  <c r="AC30" i="19"/>
  <c r="AV30" i="19" s="1"/>
  <c r="I30" i="19"/>
  <c r="AU30" i="19" s="1"/>
  <c r="AW30" i="19" s="1"/>
  <c r="AS29" i="19"/>
  <c r="AC29" i="19"/>
  <c r="I29" i="19"/>
  <c r="AR29" i="19" s="1"/>
  <c r="AT29" i="19" s="1"/>
  <c r="AV28" i="19"/>
  <c r="AC28" i="19"/>
  <c r="AO28" i="19" s="1"/>
  <c r="I28" i="19"/>
  <c r="AU28" i="19" s="1"/>
  <c r="AW28" i="19" s="1"/>
  <c r="AV27" i="19"/>
  <c r="AO27" i="19"/>
  <c r="AC27" i="19"/>
  <c r="I27" i="19"/>
  <c r="AU27" i="19" s="1"/>
  <c r="AW27" i="19" s="1"/>
  <c r="I26" i="19"/>
  <c r="I25" i="19"/>
  <c r="AR25" i="19" s="1"/>
  <c r="AT25" i="19" s="1"/>
  <c r="AC24" i="19"/>
  <c r="AO24" i="19" s="1"/>
  <c r="I24" i="19"/>
  <c r="AS23" i="19"/>
  <c r="AC23" i="19"/>
  <c r="AO23" i="19" s="1"/>
  <c r="I23" i="19"/>
  <c r="AR23" i="19" s="1"/>
  <c r="AT23" i="19" s="1"/>
  <c r="AS22" i="19"/>
  <c r="AR22" i="19"/>
  <c r="AT22" i="19" s="1"/>
  <c r="AC22" i="19"/>
  <c r="AO22" i="19" s="1"/>
  <c r="W22" i="19"/>
  <c r="AV22" i="19" s="1"/>
  <c r="AW22" i="19" s="1"/>
  <c r="I22" i="19"/>
  <c r="AU22" i="19" s="1"/>
  <c r="AO21" i="19"/>
  <c r="AC21" i="19"/>
  <c r="I21" i="19"/>
  <c r="AU21" i="19" s="1"/>
  <c r="I20" i="19"/>
  <c r="AU19" i="19"/>
  <c r="AR19" i="19"/>
  <c r="AT19" i="19" s="1"/>
  <c r="AC19" i="19"/>
  <c r="W19" i="19"/>
  <c r="X19" i="19" s="1"/>
  <c r="AV18" i="19"/>
  <c r="AU18" i="19"/>
  <c r="AR18" i="19"/>
  <c r="AO18" i="19"/>
  <c r="AC18" i="19"/>
  <c r="W18" i="19"/>
  <c r="X18" i="19" s="1"/>
  <c r="AU17" i="19"/>
  <c r="AS17" i="19"/>
  <c r="AR17" i="19"/>
  <c r="AT17" i="19" s="1"/>
  <c r="AC17" i="19"/>
  <c r="W17" i="19"/>
  <c r="X17" i="19" s="1"/>
  <c r="AV16" i="19"/>
  <c r="AU16" i="19"/>
  <c r="AW16" i="19" s="1"/>
  <c r="AR16" i="19"/>
  <c r="AO16" i="19"/>
  <c r="AC16" i="19"/>
  <c r="W16" i="19"/>
  <c r="X16" i="19" s="1"/>
  <c r="AU15" i="19"/>
  <c r="AW15" i="19" s="1"/>
  <c r="AR15" i="19"/>
  <c r="AS15" i="19" s="1"/>
  <c r="AO15" i="19"/>
  <c r="AC15" i="19"/>
  <c r="AV15" i="19" s="1"/>
  <c r="W15" i="19"/>
  <c r="X15" i="19" s="1"/>
  <c r="AV14" i="19"/>
  <c r="AU14" i="19"/>
  <c r="AW14" i="19" s="1"/>
  <c r="AR14" i="19"/>
  <c r="AT14" i="19" s="1"/>
  <c r="AO14" i="19"/>
  <c r="AC14" i="19"/>
  <c r="W14" i="19"/>
  <c r="X14" i="19" s="1"/>
  <c r="W13" i="19"/>
  <c r="AU12" i="19"/>
  <c r="AS12" i="19"/>
  <c r="AR12" i="19"/>
  <c r="AT12" i="19" s="1"/>
  <c r="X12" i="19"/>
  <c r="Z12" i="19" s="1"/>
  <c r="AC12" i="19" s="1"/>
  <c r="W12" i="19"/>
  <c r="I12" i="19"/>
  <c r="AV11" i="19"/>
  <c r="AO11" i="19"/>
  <c r="AC11" i="19"/>
  <c r="I11" i="19"/>
  <c r="AR11" i="19" s="1"/>
  <c r="AC10" i="19"/>
  <c r="AV10" i="19" s="1"/>
  <c r="I10" i="19"/>
  <c r="AR10" i="19" s="1"/>
  <c r="AV4" i="19"/>
  <c r="AU4" i="19"/>
  <c r="X54" i="19" l="1"/>
  <c r="AW53" i="19"/>
  <c r="AV49" i="19"/>
  <c r="AW49" i="19" s="1"/>
  <c r="X42" i="19"/>
  <c r="AS63" i="19"/>
  <c r="AT15" i="19"/>
  <c r="AS19" i="19"/>
  <c r="AR28" i="19"/>
  <c r="W28" i="19"/>
  <c r="X28" i="19" s="1"/>
  <c r="AR33" i="19"/>
  <c r="AT33" i="19" s="1"/>
  <c r="AS34" i="19"/>
  <c r="AV12" i="19"/>
  <c r="AO12" i="19"/>
  <c r="AT11" i="19"/>
  <c r="AS11" i="19"/>
  <c r="AW12" i="19"/>
  <c r="AS10" i="19"/>
  <c r="AT10" i="19"/>
  <c r="AU10" i="19"/>
  <c r="AT18" i="19"/>
  <c r="AS18" i="19"/>
  <c r="AR21" i="19"/>
  <c r="AV37" i="19"/>
  <c r="AW37" i="19" s="1"/>
  <c r="X37" i="19"/>
  <c r="AO10" i="19"/>
  <c r="AU11" i="19"/>
  <c r="AW11" i="19" s="1"/>
  <c r="AS14" i="19"/>
  <c r="AW18" i="19"/>
  <c r="AV19" i="19"/>
  <c r="AW19" i="19" s="1"/>
  <c r="AO19" i="19"/>
  <c r="W21" i="19"/>
  <c r="X22" i="19"/>
  <c r="AR24" i="19"/>
  <c r="W24" i="19"/>
  <c r="AU24" i="19"/>
  <c r="W26" i="19"/>
  <c r="AO30" i="19"/>
  <c r="AT40" i="19"/>
  <c r="AS40" i="19"/>
  <c r="AT44" i="19"/>
  <c r="AS44" i="19"/>
  <c r="AW44" i="19"/>
  <c r="AT16" i="19"/>
  <c r="AS16" i="19"/>
  <c r="AR27" i="19"/>
  <c r="AT36" i="19"/>
  <c r="AS36" i="19"/>
  <c r="AV40" i="19"/>
  <c r="AW40" i="19" s="1"/>
  <c r="W10" i="19"/>
  <c r="X10" i="19" s="1"/>
  <c r="W11" i="19"/>
  <c r="X11" i="19" s="1"/>
  <c r="AV17" i="19"/>
  <c r="AW17" i="19" s="1"/>
  <c r="AO17" i="19"/>
  <c r="W25" i="19"/>
  <c r="X25" i="19" s="1"/>
  <c r="W27" i="19"/>
  <c r="X27" i="19" s="1"/>
  <c r="AV29" i="19"/>
  <c r="AO29" i="19"/>
  <c r="AR30" i="19"/>
  <c r="W30" i="19"/>
  <c r="X30" i="19" s="1"/>
  <c r="AU36" i="19"/>
  <c r="W36" i="19"/>
  <c r="AS37" i="19"/>
  <c r="AT38" i="19"/>
  <c r="AW41" i="19"/>
  <c r="AR47" i="19"/>
  <c r="W47" i="19"/>
  <c r="AR57" i="19"/>
  <c r="AR67" i="19"/>
  <c r="W67" i="19"/>
  <c r="AU67" i="19"/>
  <c r="AT70" i="19"/>
  <c r="AU23" i="19"/>
  <c r="AU29" i="19"/>
  <c r="AW29" i="19" s="1"/>
  <c r="AR48" i="19"/>
  <c r="W57" i="19"/>
  <c r="X58" i="19"/>
  <c r="AR68" i="19"/>
  <c r="AR31" i="19"/>
  <c r="W31" i="19"/>
  <c r="X31" i="19" s="1"/>
  <c r="W23" i="19"/>
  <c r="W29" i="19"/>
  <c r="X29" i="19" s="1"/>
  <c r="AS33" i="19"/>
  <c r="W48" i="19"/>
  <c r="AS49" i="19"/>
  <c r="AS59" i="19"/>
  <c r="AR61" i="19"/>
  <c r="W68" i="19"/>
  <c r="W61" i="19"/>
  <c r="AR64" i="19"/>
  <c r="W64" i="19"/>
  <c r="AU64" i="19"/>
  <c r="AU34" i="19"/>
  <c r="AU38" i="19"/>
  <c r="AU42" i="19"/>
  <c r="AW42" i="19" s="1"/>
  <c r="AU54" i="19"/>
  <c r="AW54" i="19" s="1"/>
  <c r="AU59" i="19"/>
  <c r="AU63" i="19"/>
  <c r="AU70" i="19"/>
  <c r="W34" i="19"/>
  <c r="W38" i="19"/>
  <c r="W59" i="19"/>
  <c r="W63" i="19"/>
  <c r="W70" i="19"/>
  <c r="I55" i="18"/>
  <c r="I54" i="18"/>
  <c r="I53" i="18"/>
  <c r="AT28" i="19" l="1"/>
  <c r="AS28" i="19"/>
  <c r="AS24" i="19"/>
  <c r="AT24" i="19"/>
  <c r="AT21" i="19"/>
  <c r="AS21" i="19"/>
  <c r="AV38" i="19"/>
  <c r="AW38" i="19" s="1"/>
  <c r="X38" i="19"/>
  <c r="X48" i="19"/>
  <c r="AV48" i="19"/>
  <c r="AW48" i="19" s="1"/>
  <c r="AS47" i="19"/>
  <c r="AT47" i="19"/>
  <c r="X68" i="19"/>
  <c r="AV68" i="19"/>
  <c r="AW68" i="19" s="1"/>
  <c r="AS31" i="19"/>
  <c r="AT31" i="19"/>
  <c r="AT48" i="19"/>
  <c r="AS48" i="19"/>
  <c r="AS67" i="19"/>
  <c r="AT67" i="19"/>
  <c r="AV59" i="19"/>
  <c r="AW59" i="19" s="1"/>
  <c r="X59" i="19"/>
  <c r="X64" i="19"/>
  <c r="AV64" i="19"/>
  <c r="AW64" i="19" s="1"/>
  <c r="AT61" i="19"/>
  <c r="AS61" i="19"/>
  <c r="AV23" i="19"/>
  <c r="X23" i="19"/>
  <c r="AT68" i="19"/>
  <c r="AS68" i="19"/>
  <c r="X47" i="19"/>
  <c r="AV47" i="19"/>
  <c r="AW47" i="19" s="1"/>
  <c r="X36" i="19"/>
  <c r="AV36" i="19"/>
  <c r="AW36" i="19" s="1"/>
  <c r="AV70" i="19"/>
  <c r="AS64" i="19"/>
  <c r="AT64" i="19"/>
  <c r="X57" i="19"/>
  <c r="AV57" i="19"/>
  <c r="AW57" i="19" s="1"/>
  <c r="X67" i="19"/>
  <c r="AV67" i="19"/>
  <c r="AW67" i="19" s="1"/>
  <c r="AV7" i="19"/>
  <c r="AV34" i="19"/>
  <c r="AW34" i="19" s="1"/>
  <c r="X34" i="19"/>
  <c r="AW23" i="19"/>
  <c r="AT27" i="19"/>
  <c r="AS27" i="19"/>
  <c r="X21" i="19"/>
  <c r="AV21" i="19"/>
  <c r="AW21" i="19" s="1"/>
  <c r="AV63" i="19"/>
  <c r="AW63" i="19" s="1"/>
  <c r="X63" i="19"/>
  <c r="AW70" i="19"/>
  <c r="X61" i="19"/>
  <c r="AV61" i="19"/>
  <c r="AW61" i="19" s="1"/>
  <c r="AT57" i="19"/>
  <c r="AS57" i="19"/>
  <c r="AT30" i="19"/>
  <c r="AS30" i="19"/>
  <c r="X24" i="19"/>
  <c r="AV24" i="19"/>
  <c r="AW24" i="19" s="1"/>
  <c r="AW10" i="19"/>
  <c r="AU7" i="19"/>
  <c r="W74" i="18"/>
  <c r="W73" i="18"/>
  <c r="W72" i="18"/>
  <c r="I71" i="18"/>
  <c r="W71" i="18" s="1"/>
  <c r="AC70" i="18"/>
  <c r="AO70" i="18" s="1"/>
  <c r="I70" i="18"/>
  <c r="AR70" i="18" s="1"/>
  <c r="W69" i="18"/>
  <c r="I69" i="18"/>
  <c r="AO68" i="18"/>
  <c r="AC68" i="18"/>
  <c r="I68" i="18"/>
  <c r="AR68" i="18" s="1"/>
  <c r="AC67" i="18"/>
  <c r="AO67" i="18" s="1"/>
  <c r="I67" i="18"/>
  <c r="AU67" i="18" s="1"/>
  <c r="I66" i="18"/>
  <c r="AC64" i="18"/>
  <c r="AO64" i="18" s="1"/>
  <c r="I64" i="18"/>
  <c r="AU64" i="18" s="1"/>
  <c r="AC63" i="18"/>
  <c r="AO63" i="18" s="1"/>
  <c r="I63" i="18"/>
  <c r="AR63" i="18" s="1"/>
  <c r="I62" i="18"/>
  <c r="AO61" i="18"/>
  <c r="AC61" i="18"/>
  <c r="I61" i="18"/>
  <c r="AR61" i="18" s="1"/>
  <c r="I60" i="18"/>
  <c r="AC59" i="18"/>
  <c r="AO59" i="18" s="1"/>
  <c r="I59" i="18"/>
  <c r="AR59" i="18" s="1"/>
  <c r="AR58" i="18"/>
  <c r="AS58" i="18" s="1"/>
  <c r="AC58" i="18"/>
  <c r="AO58" i="18" s="1"/>
  <c r="W58" i="18"/>
  <c r="X58" i="18" s="1"/>
  <c r="I58" i="18"/>
  <c r="AU58" i="18" s="1"/>
  <c r="AO57" i="18"/>
  <c r="AC57" i="18"/>
  <c r="I57" i="18"/>
  <c r="AR57" i="18" s="1"/>
  <c r="I56" i="18"/>
  <c r="W55" i="18"/>
  <c r="X55" i="18" s="1"/>
  <c r="AR54" i="18"/>
  <c r="AT54" i="18" s="1"/>
  <c r="AC54" i="18"/>
  <c r="AO54" i="18" s="1"/>
  <c r="X54" i="18"/>
  <c r="W54" i="18"/>
  <c r="AV54" i="18" s="1"/>
  <c r="AU54" i="18"/>
  <c r="AR53" i="18"/>
  <c r="AS53" i="18" s="1"/>
  <c r="AO53" i="18"/>
  <c r="AC53" i="18"/>
  <c r="W53" i="18"/>
  <c r="X53" i="18" s="1"/>
  <c r="AU53" i="18"/>
  <c r="I52" i="18"/>
  <c r="I51" i="18"/>
  <c r="W51" i="18" s="1"/>
  <c r="X51" i="18" s="1"/>
  <c r="AS50" i="18"/>
  <c r="AR50" i="18"/>
  <c r="AT50" i="18" s="1"/>
  <c r="AC50" i="18"/>
  <c r="AO50" i="18" s="1"/>
  <c r="W50" i="18"/>
  <c r="AV50" i="18" s="1"/>
  <c r="I50" i="18"/>
  <c r="AU50" i="18" s="1"/>
  <c r="AW50" i="18" s="1"/>
  <c r="AR49" i="18"/>
  <c r="AS49" i="18" s="1"/>
  <c r="AO49" i="18"/>
  <c r="AC49" i="18"/>
  <c r="W49" i="18"/>
  <c r="X49" i="18" s="1"/>
  <c r="I49" i="18"/>
  <c r="AU49" i="18" s="1"/>
  <c r="AO48" i="18"/>
  <c r="AC48" i="18"/>
  <c r="I48" i="18"/>
  <c r="AR48" i="18" s="1"/>
  <c r="AC47" i="18"/>
  <c r="AO47" i="18" s="1"/>
  <c r="I47" i="18"/>
  <c r="AU47" i="18" s="1"/>
  <c r="I46" i="18"/>
  <c r="W45" i="18"/>
  <c r="X45" i="18" s="1"/>
  <c r="I45" i="18"/>
  <c r="AO44" i="18"/>
  <c r="AC44" i="18"/>
  <c r="AV44" i="18" s="1"/>
  <c r="I44" i="18"/>
  <c r="AR44" i="18" s="1"/>
  <c r="I43" i="18"/>
  <c r="AS42" i="18"/>
  <c r="AR42" i="18"/>
  <c r="AT42" i="18" s="1"/>
  <c r="AC42" i="18"/>
  <c r="AO42" i="18" s="1"/>
  <c r="W42" i="18"/>
  <c r="AV42" i="18" s="1"/>
  <c r="I42" i="18"/>
  <c r="AU42" i="18" s="1"/>
  <c r="AR41" i="18"/>
  <c r="AO41" i="18"/>
  <c r="AC41" i="18"/>
  <c r="W41" i="18"/>
  <c r="I41" i="18"/>
  <c r="AU41" i="18" s="1"/>
  <c r="AO40" i="18"/>
  <c r="AC40" i="18"/>
  <c r="I40" i="18"/>
  <c r="AU40" i="18" s="1"/>
  <c r="I39" i="18"/>
  <c r="AS38" i="18"/>
  <c r="AR38" i="18"/>
  <c r="AT38" i="18" s="1"/>
  <c r="AC38" i="18"/>
  <c r="AO38" i="18" s="1"/>
  <c r="X38" i="18"/>
  <c r="W38" i="18"/>
  <c r="AV38" i="18" s="1"/>
  <c r="I38" i="18"/>
  <c r="AU38" i="18" s="1"/>
  <c r="AW38" i="18" s="1"/>
  <c r="AR37" i="18"/>
  <c r="AO37" i="18"/>
  <c r="AC37" i="18"/>
  <c r="W37" i="18"/>
  <c r="X37" i="18" s="1"/>
  <c r="I37" i="18"/>
  <c r="AU37" i="18" s="1"/>
  <c r="AC36" i="18"/>
  <c r="AO36" i="18" s="1"/>
  <c r="I36" i="18"/>
  <c r="AU36" i="18" s="1"/>
  <c r="I35" i="18"/>
  <c r="AS34" i="18"/>
  <c r="AR34" i="18"/>
  <c r="AT34" i="18" s="1"/>
  <c r="AC34" i="18"/>
  <c r="AO34" i="18" s="1"/>
  <c r="W34" i="18"/>
  <c r="AV34" i="18" s="1"/>
  <c r="I34" i="18"/>
  <c r="AU34" i="18" s="1"/>
  <c r="AW34" i="18" s="1"/>
  <c r="AO33" i="18"/>
  <c r="AC33" i="18"/>
  <c r="I33" i="18"/>
  <c r="W33" i="18" s="1"/>
  <c r="I32" i="18"/>
  <c r="AU31" i="18"/>
  <c r="AW31" i="18" s="1"/>
  <c r="AC31" i="18"/>
  <c r="AV31" i="18" s="1"/>
  <c r="I31" i="18"/>
  <c r="AV30" i="18"/>
  <c r="AO30" i="18"/>
  <c r="AC30" i="18"/>
  <c r="I30" i="18"/>
  <c r="AR30" i="18" s="1"/>
  <c r="AC29" i="18"/>
  <c r="AO29" i="18" s="1"/>
  <c r="I29" i="18"/>
  <c r="AU29" i="18" s="1"/>
  <c r="AC28" i="18"/>
  <c r="AV28" i="18" s="1"/>
  <c r="I28" i="18"/>
  <c r="AR28" i="18" s="1"/>
  <c r="AV27" i="18"/>
  <c r="AR27" i="18"/>
  <c r="AT27" i="18" s="1"/>
  <c r="AC27" i="18"/>
  <c r="AO27" i="18" s="1"/>
  <c r="W27" i="18"/>
  <c r="X27" i="18" s="1"/>
  <c r="I27" i="18"/>
  <c r="AU27" i="18" s="1"/>
  <c r="AW27" i="18" s="1"/>
  <c r="I26" i="18"/>
  <c r="W25" i="18"/>
  <c r="X25" i="18" s="1"/>
  <c r="I25" i="18"/>
  <c r="AR25" i="18" s="1"/>
  <c r="AT25" i="18" s="1"/>
  <c r="AO24" i="18"/>
  <c r="AC24" i="18"/>
  <c r="I24" i="18"/>
  <c r="AR24" i="18" s="1"/>
  <c r="AC23" i="18"/>
  <c r="AO23" i="18" s="1"/>
  <c r="I23" i="18"/>
  <c r="AU23" i="18" s="1"/>
  <c r="AC22" i="18"/>
  <c r="AO22" i="18" s="1"/>
  <c r="I22" i="18"/>
  <c r="AR22" i="18" s="1"/>
  <c r="AR21" i="18"/>
  <c r="AT21" i="18" s="1"/>
  <c r="AC21" i="18"/>
  <c r="AO21" i="18" s="1"/>
  <c r="W21" i="18"/>
  <c r="X21" i="18" s="1"/>
  <c r="I21" i="18"/>
  <c r="AU21" i="18" s="1"/>
  <c r="I20" i="18"/>
  <c r="AU19" i="18"/>
  <c r="AT19" i="18"/>
  <c r="AR19" i="18"/>
  <c r="AS19" i="18" s="1"/>
  <c r="AC19" i="18"/>
  <c r="AV19" i="18" s="1"/>
  <c r="W19" i="18"/>
  <c r="X19" i="18" s="1"/>
  <c r="AV18" i="18"/>
  <c r="AW18" i="18" s="1"/>
  <c r="AU18" i="18"/>
  <c r="AR18" i="18"/>
  <c r="AT18" i="18" s="1"/>
  <c r="AC18" i="18"/>
  <c r="AO18" i="18" s="1"/>
  <c r="W18" i="18"/>
  <c r="X18" i="18" s="1"/>
  <c r="AU17" i="18"/>
  <c r="AT17" i="18"/>
  <c r="AR17" i="18"/>
  <c r="AS17" i="18" s="1"/>
  <c r="AC17" i="18"/>
  <c r="AO17" i="18" s="1"/>
  <c r="W17" i="18"/>
  <c r="X17" i="18" s="1"/>
  <c r="AV16" i="18"/>
  <c r="AW16" i="18" s="1"/>
  <c r="AU16" i="18"/>
  <c r="AR16" i="18"/>
  <c r="AS16" i="18" s="1"/>
  <c r="AO16" i="18"/>
  <c r="AC16" i="18"/>
  <c r="W16" i="18"/>
  <c r="X16" i="18" s="1"/>
  <c r="AU15" i="18"/>
  <c r="AT15" i="18"/>
  <c r="AS15" i="18"/>
  <c r="AR15" i="18"/>
  <c r="AC15" i="18"/>
  <c r="AV15" i="18" s="1"/>
  <c r="X15" i="18"/>
  <c r="W15" i="18"/>
  <c r="AV14" i="18"/>
  <c r="AW14" i="18" s="1"/>
  <c r="AU14" i="18"/>
  <c r="AR14" i="18"/>
  <c r="AT14" i="18" s="1"/>
  <c r="AO14" i="18"/>
  <c r="AC14" i="18"/>
  <c r="W14" i="18"/>
  <c r="AU12" i="18"/>
  <c r="AR12" i="18"/>
  <c r="AT12" i="18" s="1"/>
  <c r="X12" i="18"/>
  <c r="Z12" i="18" s="1"/>
  <c r="AC12" i="18" s="1"/>
  <c r="W12" i="18"/>
  <c r="I12" i="18"/>
  <c r="AV11" i="18"/>
  <c r="AR11" i="18"/>
  <c r="AT11" i="18" s="1"/>
  <c r="AO11" i="18"/>
  <c r="AC11" i="18"/>
  <c r="W11" i="18"/>
  <c r="X11" i="18" s="1"/>
  <c r="I11" i="18"/>
  <c r="AU11" i="18" s="1"/>
  <c r="AW11" i="18" s="1"/>
  <c r="AV10" i="18"/>
  <c r="AO10" i="18"/>
  <c r="AC10" i="18"/>
  <c r="I10" i="18"/>
  <c r="AR10" i="18" s="1"/>
  <c r="AV4" i="18"/>
  <c r="AU4" i="18"/>
  <c r="AW7" i="19" l="1"/>
  <c r="AS54" i="18"/>
  <c r="X42" i="18"/>
  <c r="AO12" i="18"/>
  <c r="AV12" i="18"/>
  <c r="AW12" i="18" s="1"/>
  <c r="AT28" i="18"/>
  <c r="AS28" i="18"/>
  <c r="AT30" i="18"/>
  <c r="AS30" i="18"/>
  <c r="AW15" i="18"/>
  <c r="X33" i="18"/>
  <c r="AV33" i="18"/>
  <c r="AT10" i="18"/>
  <c r="AS10" i="18"/>
  <c r="AW19" i="18"/>
  <c r="AT22" i="18"/>
  <c r="AS22" i="18"/>
  <c r="AT24" i="18"/>
  <c r="AS24" i="18"/>
  <c r="AU10" i="18"/>
  <c r="AV21" i="18"/>
  <c r="AW21" i="18" s="1"/>
  <c r="AU24" i="18"/>
  <c r="AU30" i="18"/>
  <c r="AW30" i="18" s="1"/>
  <c r="AR33" i="18"/>
  <c r="AT48" i="18"/>
  <c r="AS48" i="18"/>
  <c r="AS11" i="18"/>
  <c r="AS12" i="18"/>
  <c r="AS14" i="18"/>
  <c r="AO15" i="18"/>
  <c r="AS18" i="18"/>
  <c r="AO19" i="18"/>
  <c r="AS21" i="18"/>
  <c r="W24" i="18"/>
  <c r="AS27" i="18"/>
  <c r="AU33" i="18"/>
  <c r="AW33" i="18" s="1"/>
  <c r="X34" i="18"/>
  <c r="AT16" i="18"/>
  <c r="AV17" i="18"/>
  <c r="AW17" i="18" s="1"/>
  <c r="AU22" i="18"/>
  <c r="W23" i="18"/>
  <c r="AR23" i="18"/>
  <c r="AO28" i="18"/>
  <c r="AU28" i="18"/>
  <c r="AW28" i="18" s="1"/>
  <c r="W29" i="18"/>
  <c r="AR29" i="18"/>
  <c r="AV29" i="18"/>
  <c r="AW29" i="18" s="1"/>
  <c r="AO31" i="18"/>
  <c r="AS37" i="18"/>
  <c r="AT37" i="18"/>
  <c r="AR40" i="18"/>
  <c r="W40" i="18"/>
  <c r="AS41" i="18"/>
  <c r="AT41" i="18"/>
  <c r="AT63" i="18"/>
  <c r="AS63" i="18"/>
  <c r="AT70" i="18"/>
  <c r="AS70" i="18"/>
  <c r="AT57" i="18"/>
  <c r="AS57" i="18"/>
  <c r="W10" i="18"/>
  <c r="X10" i="18" s="1"/>
  <c r="W30" i="18"/>
  <c r="X30" i="18" s="1"/>
  <c r="AR36" i="18"/>
  <c r="W36" i="18"/>
  <c r="W22" i="18"/>
  <c r="W28" i="18"/>
  <c r="X28" i="18" s="1"/>
  <c r="AR31" i="18"/>
  <c r="W31" i="18"/>
  <c r="X31" i="18" s="1"/>
  <c r="AV37" i="18"/>
  <c r="AW37" i="18" s="1"/>
  <c r="X41" i="18"/>
  <c r="AV41" i="18"/>
  <c r="AW41" i="18" s="1"/>
  <c r="AW42" i="18"/>
  <c r="AT44" i="18"/>
  <c r="AS44" i="18"/>
  <c r="AW54" i="18"/>
  <c r="AT59" i="18"/>
  <c r="AS59" i="18"/>
  <c r="AT61" i="18"/>
  <c r="AS61" i="18"/>
  <c r="AT68" i="18"/>
  <c r="AS68" i="18"/>
  <c r="W47" i="18"/>
  <c r="AR47" i="18"/>
  <c r="AT49" i="18"/>
  <c r="AT53" i="18"/>
  <c r="AT58" i="18"/>
  <c r="AU59" i="18"/>
  <c r="AU63" i="18"/>
  <c r="W64" i="18"/>
  <c r="AR64" i="18"/>
  <c r="W67" i="18"/>
  <c r="AR67" i="18"/>
  <c r="AU70" i="18"/>
  <c r="W59" i="18"/>
  <c r="W63" i="18"/>
  <c r="W70" i="18"/>
  <c r="AU44" i="18"/>
  <c r="AW44" i="18" s="1"/>
  <c r="AU48" i="18"/>
  <c r="AV49" i="18"/>
  <c r="AW49" i="18" s="1"/>
  <c r="AV53" i="18"/>
  <c r="AW53" i="18" s="1"/>
  <c r="AU57" i="18"/>
  <c r="AV58" i="18"/>
  <c r="AW58" i="18" s="1"/>
  <c r="AU61" i="18"/>
  <c r="AU68" i="18"/>
  <c r="W44" i="18"/>
  <c r="X44" i="18" s="1"/>
  <c r="W48" i="18"/>
  <c r="W57" i="18"/>
  <c r="W61" i="18"/>
  <c r="W68" i="18"/>
  <c r="I34" i="17"/>
  <c r="I33" i="17"/>
  <c r="I32" i="17"/>
  <c r="I31" i="17"/>
  <c r="I30" i="17"/>
  <c r="I29" i="17"/>
  <c r="I28" i="17"/>
  <c r="I27" i="17"/>
  <c r="X59" i="18" l="1"/>
  <c r="AV59" i="18"/>
  <c r="AS29" i="18"/>
  <c r="AT29" i="18"/>
  <c r="AS23" i="18"/>
  <c r="AT23" i="18"/>
  <c r="AV24" i="18"/>
  <c r="AW24" i="18" s="1"/>
  <c r="X24" i="18"/>
  <c r="AU7" i="18"/>
  <c r="AW10" i="18"/>
  <c r="AV61" i="18"/>
  <c r="AW61" i="18" s="1"/>
  <c r="X61" i="18"/>
  <c r="AV70" i="18"/>
  <c r="AW70" i="18"/>
  <c r="AV36" i="18"/>
  <c r="AW36" i="18" s="1"/>
  <c r="X36" i="18"/>
  <c r="AV40" i="18"/>
  <c r="AW40" i="18" s="1"/>
  <c r="X40" i="18"/>
  <c r="X23" i="18"/>
  <c r="AV23" i="18"/>
  <c r="AW23" i="18" s="1"/>
  <c r="AV68" i="18"/>
  <c r="AW68" i="18" s="1"/>
  <c r="X68" i="18"/>
  <c r="AV48" i="18"/>
  <c r="X48" i="18"/>
  <c r="X67" i="18"/>
  <c r="AV67" i="18"/>
  <c r="AW67" i="18" s="1"/>
  <c r="AW59" i="18"/>
  <c r="AV22" i="18"/>
  <c r="X22" i="18"/>
  <c r="AV57" i="18"/>
  <c r="AW57" i="18" s="1"/>
  <c r="X57" i="18"/>
  <c r="AS31" i="18"/>
  <c r="AT31" i="18"/>
  <c r="AS36" i="18"/>
  <c r="AT36" i="18"/>
  <c r="AT40" i="18"/>
  <c r="AS40" i="18"/>
  <c r="AW22" i="18"/>
  <c r="AS33" i="18"/>
  <c r="AT33" i="18"/>
  <c r="AT64" i="18"/>
  <c r="AS64" i="18"/>
  <c r="AT47" i="18"/>
  <c r="AS47" i="18"/>
  <c r="AW48" i="18"/>
  <c r="X63" i="18"/>
  <c r="AV63" i="18"/>
  <c r="AW63" i="18" s="1"/>
  <c r="AT67" i="18"/>
  <c r="AS67" i="18"/>
  <c r="X64" i="18"/>
  <c r="AV64" i="18"/>
  <c r="AW64" i="18" s="1"/>
  <c r="X47" i="18"/>
  <c r="AV47" i="18"/>
  <c r="AW47" i="18" s="1"/>
  <c r="AV7" i="18"/>
  <c r="W74" i="17"/>
  <c r="W73" i="17"/>
  <c r="W72" i="17"/>
  <c r="I71" i="17"/>
  <c r="W71" i="17" s="1"/>
  <c r="AR70" i="17"/>
  <c r="AS70" i="17" s="1"/>
  <c r="AC70" i="17"/>
  <c r="AO70" i="17" s="1"/>
  <c r="W70" i="17"/>
  <c r="I70" i="17"/>
  <c r="AU70" i="17" s="1"/>
  <c r="I69" i="17"/>
  <c r="AR68" i="17"/>
  <c r="AS68" i="17" s="1"/>
  <c r="AC68" i="17"/>
  <c r="AO68" i="17" s="1"/>
  <c r="W68" i="17"/>
  <c r="X68" i="17" s="1"/>
  <c r="I68" i="17"/>
  <c r="AU68" i="17" s="1"/>
  <c r="AO67" i="17"/>
  <c r="AC67" i="17"/>
  <c r="I67" i="17"/>
  <c r="I66" i="17"/>
  <c r="AU64" i="17"/>
  <c r="AO64" i="17"/>
  <c r="AC64" i="17"/>
  <c r="I64" i="17"/>
  <c r="AR63" i="17"/>
  <c r="AS63" i="17" s="1"/>
  <c r="AC63" i="17"/>
  <c r="AO63" i="17" s="1"/>
  <c r="W63" i="17"/>
  <c r="X63" i="17" s="1"/>
  <c r="I63" i="17"/>
  <c r="AU63" i="17" s="1"/>
  <c r="I62" i="17"/>
  <c r="AT61" i="17"/>
  <c r="AR61" i="17"/>
  <c r="AS61" i="17" s="1"/>
  <c r="AC61" i="17"/>
  <c r="AO61" i="17" s="1"/>
  <c r="W61" i="17"/>
  <c r="X61" i="17" s="1"/>
  <c r="I61" i="17"/>
  <c r="AU61" i="17" s="1"/>
  <c r="I60" i="17"/>
  <c r="AR59" i="17"/>
  <c r="AS59" i="17" s="1"/>
  <c r="AC59" i="17"/>
  <c r="AO59" i="17" s="1"/>
  <c r="W59" i="17"/>
  <c r="X59" i="17" s="1"/>
  <c r="I59" i="17"/>
  <c r="AU59" i="17" s="1"/>
  <c r="AO58" i="17"/>
  <c r="AC58" i="17"/>
  <c r="I58" i="17"/>
  <c r="AR57" i="17"/>
  <c r="AS57" i="17" s="1"/>
  <c r="AC57" i="17"/>
  <c r="AO57" i="17" s="1"/>
  <c r="W57" i="17"/>
  <c r="X57" i="17" s="1"/>
  <c r="I57" i="17"/>
  <c r="AU57" i="17" s="1"/>
  <c r="I56" i="17"/>
  <c r="I55" i="17"/>
  <c r="W55" i="17" s="1"/>
  <c r="X55" i="17" s="1"/>
  <c r="AR54" i="17"/>
  <c r="AS54" i="17" s="1"/>
  <c r="AC54" i="17"/>
  <c r="AO54" i="17" s="1"/>
  <c r="W54" i="17"/>
  <c r="X54" i="17" s="1"/>
  <c r="I54" i="17"/>
  <c r="AU54" i="17" s="1"/>
  <c r="AU53" i="17"/>
  <c r="AO53" i="17"/>
  <c r="AC53" i="17"/>
  <c r="I53" i="17"/>
  <c r="I52" i="17"/>
  <c r="X51" i="17"/>
  <c r="I51" i="17"/>
  <c r="W51" i="17" s="1"/>
  <c r="AR50" i="17"/>
  <c r="AS50" i="17" s="1"/>
  <c r="AC50" i="17"/>
  <c r="AO50" i="17" s="1"/>
  <c r="W50" i="17"/>
  <c r="I50" i="17"/>
  <c r="AU50" i="17" s="1"/>
  <c r="AO49" i="17"/>
  <c r="AC49" i="17"/>
  <c r="I49" i="17"/>
  <c r="AT48" i="17"/>
  <c r="AR48" i="17"/>
  <c r="AS48" i="17" s="1"/>
  <c r="AC48" i="17"/>
  <c r="AO48" i="17" s="1"/>
  <c r="W48" i="17"/>
  <c r="X48" i="17" s="1"/>
  <c r="I48" i="17"/>
  <c r="AU48" i="17" s="1"/>
  <c r="AO47" i="17"/>
  <c r="AC47" i="17"/>
  <c r="I47" i="17"/>
  <c r="I46" i="17"/>
  <c r="I45" i="17"/>
  <c r="W45" i="17" s="1"/>
  <c r="X45" i="17" s="1"/>
  <c r="AV44" i="17"/>
  <c r="AR44" i="17"/>
  <c r="AS44" i="17" s="1"/>
  <c r="AC44" i="17"/>
  <c r="AO44" i="17" s="1"/>
  <c r="W44" i="17"/>
  <c r="X44" i="17" s="1"/>
  <c r="I44" i="17"/>
  <c r="AU44" i="17" s="1"/>
  <c r="I43" i="17"/>
  <c r="AR42" i="17"/>
  <c r="AS42" i="17" s="1"/>
  <c r="AC42" i="17"/>
  <c r="AO42" i="17" s="1"/>
  <c r="W42" i="17"/>
  <c r="X42" i="17" s="1"/>
  <c r="I42" i="17"/>
  <c r="AU42" i="17" s="1"/>
  <c r="AU41" i="17"/>
  <c r="AO41" i="17"/>
  <c r="AC41" i="17"/>
  <c r="I41" i="17"/>
  <c r="AR40" i="17"/>
  <c r="AS40" i="17" s="1"/>
  <c r="AC40" i="17"/>
  <c r="AO40" i="17" s="1"/>
  <c r="W40" i="17"/>
  <c r="X40" i="17" s="1"/>
  <c r="I40" i="17"/>
  <c r="AU40" i="17" s="1"/>
  <c r="I39" i="17"/>
  <c r="AT38" i="17"/>
  <c r="AR38" i="17"/>
  <c r="AS38" i="17" s="1"/>
  <c r="AC38" i="17"/>
  <c r="AO38" i="17" s="1"/>
  <c r="W38" i="17"/>
  <c r="X38" i="17" s="1"/>
  <c r="I38" i="17"/>
  <c r="AU38" i="17" s="1"/>
  <c r="AO37" i="17"/>
  <c r="AC37" i="17"/>
  <c r="I37" i="17"/>
  <c r="AR36" i="17"/>
  <c r="AS36" i="17" s="1"/>
  <c r="AC36" i="17"/>
  <c r="AO36" i="17" s="1"/>
  <c r="W36" i="17"/>
  <c r="X36" i="17" s="1"/>
  <c r="I36" i="17"/>
  <c r="AU36" i="17" s="1"/>
  <c r="I35" i="17"/>
  <c r="AR34" i="17"/>
  <c r="AS34" i="17" s="1"/>
  <c r="AC34" i="17"/>
  <c r="AO34" i="17" s="1"/>
  <c r="W34" i="17"/>
  <c r="X34" i="17" s="1"/>
  <c r="AU34" i="17"/>
  <c r="AU33" i="17"/>
  <c r="AO33" i="17"/>
  <c r="AC33" i="17"/>
  <c r="AO31" i="17"/>
  <c r="AC31" i="17"/>
  <c r="AV31" i="17" s="1"/>
  <c r="AV30" i="17"/>
  <c r="AO30" i="17"/>
  <c r="AC30" i="17"/>
  <c r="AR30" i="17"/>
  <c r="AC29" i="17"/>
  <c r="AV29" i="17" s="1"/>
  <c r="AR29" i="17"/>
  <c r="AC28" i="17"/>
  <c r="AV28" i="17" s="1"/>
  <c r="AR28" i="17"/>
  <c r="AV27" i="17"/>
  <c r="AR27" i="17"/>
  <c r="AT27" i="17" s="1"/>
  <c r="AC27" i="17"/>
  <c r="AO27" i="17" s="1"/>
  <c r="W27" i="17"/>
  <c r="X27" i="17" s="1"/>
  <c r="AU27" i="17"/>
  <c r="AW27" i="17" s="1"/>
  <c r="I26" i="17"/>
  <c r="W25" i="17"/>
  <c r="X25" i="17" s="1"/>
  <c r="I25" i="17"/>
  <c r="AR25" i="17" s="1"/>
  <c r="AT25" i="17" s="1"/>
  <c r="AO24" i="17"/>
  <c r="AC24" i="17"/>
  <c r="I24" i="17"/>
  <c r="AR24" i="17" s="1"/>
  <c r="AC23" i="17"/>
  <c r="AO23" i="17" s="1"/>
  <c r="I23" i="17"/>
  <c r="AR23" i="17" s="1"/>
  <c r="AC22" i="17"/>
  <c r="AO22" i="17" s="1"/>
  <c r="I22" i="17"/>
  <c r="AR22" i="17" s="1"/>
  <c r="AR21" i="17"/>
  <c r="AT21" i="17" s="1"/>
  <c r="AC21" i="17"/>
  <c r="AO21" i="17" s="1"/>
  <c r="W21" i="17"/>
  <c r="X21" i="17" s="1"/>
  <c r="I21" i="17"/>
  <c r="AU21" i="17" s="1"/>
  <c r="I20" i="17"/>
  <c r="AU19" i="17"/>
  <c r="AT19" i="17"/>
  <c r="AR19" i="17"/>
  <c r="AS19" i="17" s="1"/>
  <c r="AC19" i="17"/>
  <c r="AV19" i="17" s="1"/>
  <c r="W19" i="17"/>
  <c r="X19" i="17" s="1"/>
  <c r="AV18" i="17"/>
  <c r="AW18" i="17" s="1"/>
  <c r="AU18" i="17"/>
  <c r="AR18" i="17"/>
  <c r="AT18" i="17" s="1"/>
  <c r="AC18" i="17"/>
  <c r="AO18" i="17" s="1"/>
  <c r="W18" i="17"/>
  <c r="X18" i="17" s="1"/>
  <c r="AU17" i="17"/>
  <c r="AT17" i="17"/>
  <c r="AR17" i="17"/>
  <c r="AS17" i="17" s="1"/>
  <c r="AC17" i="17"/>
  <c r="AV17" i="17" s="1"/>
  <c r="W17" i="17"/>
  <c r="X17" i="17" s="1"/>
  <c r="AV16" i="17"/>
  <c r="AU16" i="17"/>
  <c r="AR16" i="17"/>
  <c r="AT16" i="17" s="1"/>
  <c r="AO16" i="17"/>
  <c r="AC16" i="17"/>
  <c r="W16" i="17"/>
  <c r="X16" i="17" s="1"/>
  <c r="AU15" i="17"/>
  <c r="AR15" i="17"/>
  <c r="AT15" i="17" s="1"/>
  <c r="AC15" i="17"/>
  <c r="AV15" i="17" s="1"/>
  <c r="W15" i="17"/>
  <c r="X15" i="17" s="1"/>
  <c r="AV14" i="17"/>
  <c r="AU14" i="17"/>
  <c r="AR14" i="17"/>
  <c r="AT14" i="17" s="1"/>
  <c r="AO14" i="17"/>
  <c r="AC14" i="17"/>
  <c r="W14" i="17"/>
  <c r="AR12" i="17"/>
  <c r="AT12" i="17" s="1"/>
  <c r="X12" i="17"/>
  <c r="Z12" i="17" s="1"/>
  <c r="AC12" i="17" s="1"/>
  <c r="W12" i="17"/>
  <c r="I12" i="17"/>
  <c r="AU12" i="17" s="1"/>
  <c r="AV11" i="17"/>
  <c r="AR11" i="17"/>
  <c r="AT11" i="17" s="1"/>
  <c r="AO11" i="17"/>
  <c r="AC11" i="17"/>
  <c r="W11" i="17"/>
  <c r="X11" i="17" s="1"/>
  <c r="I11" i="17"/>
  <c r="AU11" i="17" s="1"/>
  <c r="AW11" i="17" s="1"/>
  <c r="AV10" i="17"/>
  <c r="AO10" i="17"/>
  <c r="AC10" i="17"/>
  <c r="I10" i="17"/>
  <c r="AR10" i="17" s="1"/>
  <c r="AV4" i="17"/>
  <c r="AU4" i="17"/>
  <c r="AW7" i="18" l="1"/>
  <c r="AW16" i="17"/>
  <c r="AW14" i="17"/>
  <c r="AS15" i="17"/>
  <c r="AW17" i="17"/>
  <c r="AS23" i="17"/>
  <c r="AT23" i="17"/>
  <c r="AT28" i="17"/>
  <c r="AS28" i="17"/>
  <c r="AT30" i="17"/>
  <c r="AS30" i="17"/>
  <c r="AT10" i="17"/>
  <c r="AS10" i="17"/>
  <c r="AO12" i="17"/>
  <c r="AV12" i="17"/>
  <c r="AW12" i="17" s="1"/>
  <c r="AW15" i="17"/>
  <c r="AW19" i="17"/>
  <c r="AT22" i="17"/>
  <c r="AS22" i="17"/>
  <c r="AT24" i="17"/>
  <c r="AS24" i="17"/>
  <c r="AS29" i="17"/>
  <c r="AT29" i="17"/>
  <c r="AU10" i="17"/>
  <c r="AV21" i="17"/>
  <c r="AW21" i="17" s="1"/>
  <c r="AU24" i="17"/>
  <c r="AU30" i="17"/>
  <c r="AW30" i="17" s="1"/>
  <c r="AV36" i="17"/>
  <c r="AR58" i="17"/>
  <c r="W58" i="17"/>
  <c r="AV59" i="17"/>
  <c r="W10" i="17"/>
  <c r="X10" i="17" s="1"/>
  <c r="AS11" i="17"/>
  <c r="AS12" i="17"/>
  <c r="AS14" i="17"/>
  <c r="AO15" i="17"/>
  <c r="AS16" i="17"/>
  <c r="AO17" i="17"/>
  <c r="AS18" i="17"/>
  <c r="AO19" i="17"/>
  <c r="AS21" i="17"/>
  <c r="AU23" i="17"/>
  <c r="W24" i="17"/>
  <c r="AS27" i="17"/>
  <c r="AO29" i="17"/>
  <c r="AU29" i="17"/>
  <c r="AW29" i="17" s="1"/>
  <c r="W30" i="17"/>
  <c r="X30" i="17" s="1"/>
  <c r="AR37" i="17"/>
  <c r="W37" i="17"/>
  <c r="AV38" i="17"/>
  <c r="AW38" i="17" s="1"/>
  <c r="AT40" i="17"/>
  <c r="AR47" i="17"/>
  <c r="W47" i="17"/>
  <c r="AV48" i="17"/>
  <c r="AW48" i="17" s="1"/>
  <c r="AT50" i="17"/>
  <c r="AU58" i="17"/>
  <c r="AV61" i="17"/>
  <c r="AW61" i="17" s="1"/>
  <c r="AT63" i="17"/>
  <c r="AT68" i="17"/>
  <c r="AU22" i="17"/>
  <c r="W23" i="17"/>
  <c r="AO28" i="17"/>
  <c r="AU28" i="17"/>
  <c r="AW28" i="17" s="1"/>
  <c r="W29" i="17"/>
  <c r="AR31" i="17"/>
  <c r="W31" i="17"/>
  <c r="X31" i="17" s="1"/>
  <c r="AT34" i="17"/>
  <c r="AU37" i="17"/>
  <c r="AV40" i="17"/>
  <c r="AW40" i="17" s="1"/>
  <c r="AT42" i="17"/>
  <c r="AU47" i="17"/>
  <c r="AR49" i="17"/>
  <c r="W49" i="17"/>
  <c r="AV50" i="17"/>
  <c r="AW50" i="17" s="1"/>
  <c r="AT54" i="17"/>
  <c r="AT57" i="17"/>
  <c r="AV63" i="17"/>
  <c r="AW63" i="17" s="1"/>
  <c r="AR67" i="17"/>
  <c r="W67" i="17"/>
  <c r="AV68" i="17"/>
  <c r="AW68" i="17" s="1"/>
  <c r="AT70" i="17"/>
  <c r="W22" i="17"/>
  <c r="W28" i="17"/>
  <c r="X28" i="17" s="1"/>
  <c r="AU31" i="17"/>
  <c r="AW31" i="17" s="1"/>
  <c r="AR33" i="17"/>
  <c r="W33" i="17"/>
  <c r="AV34" i="17"/>
  <c r="AW34" i="17" s="1"/>
  <c r="AW36" i="17"/>
  <c r="AT36" i="17"/>
  <c r="AR41" i="17"/>
  <c r="W41" i="17"/>
  <c r="AV42" i="17"/>
  <c r="AW42" i="17" s="1"/>
  <c r="AW44" i="17"/>
  <c r="AT44" i="17"/>
  <c r="AU49" i="17"/>
  <c r="AR53" i="17"/>
  <c r="W53" i="17"/>
  <c r="AV54" i="17"/>
  <c r="AW54" i="17" s="1"/>
  <c r="AV57" i="17"/>
  <c r="AW57" i="17" s="1"/>
  <c r="AW59" i="17"/>
  <c r="AT59" i="17"/>
  <c r="AR64" i="17"/>
  <c r="W64" i="17"/>
  <c r="AU67" i="17"/>
  <c r="W69" i="17"/>
  <c r="AV70" i="17"/>
  <c r="AW70" i="17" s="1"/>
  <c r="W74" i="16"/>
  <c r="W73" i="16"/>
  <c r="W72" i="16"/>
  <c r="I71" i="16"/>
  <c r="W71" i="16" s="1"/>
  <c r="AT70" i="16"/>
  <c r="AR70" i="16"/>
  <c r="AS70" i="16" s="1"/>
  <c r="AC70" i="16"/>
  <c r="AO70" i="16" s="1"/>
  <c r="W70" i="16"/>
  <c r="I70" i="16"/>
  <c r="AU70" i="16" s="1"/>
  <c r="I69" i="16"/>
  <c r="AR68" i="16"/>
  <c r="AS68" i="16" s="1"/>
  <c r="AC68" i="16"/>
  <c r="AO68" i="16" s="1"/>
  <c r="W68" i="16"/>
  <c r="X68" i="16" s="1"/>
  <c r="I68" i="16"/>
  <c r="AU68" i="16" s="1"/>
  <c r="AO67" i="16"/>
  <c r="AC67" i="16"/>
  <c r="I67" i="16"/>
  <c r="W66" i="16"/>
  <c r="I66" i="16"/>
  <c r="W65" i="16"/>
  <c r="AU64" i="16"/>
  <c r="AO64" i="16"/>
  <c r="AC64" i="16"/>
  <c r="I64" i="16"/>
  <c r="AR63" i="16"/>
  <c r="AS63" i="16" s="1"/>
  <c r="AC63" i="16"/>
  <c r="AO63" i="16" s="1"/>
  <c r="W63" i="16"/>
  <c r="X63" i="16" s="1"/>
  <c r="I63" i="16"/>
  <c r="AU63" i="16" s="1"/>
  <c r="I62" i="16"/>
  <c r="AT61" i="16"/>
  <c r="AR61" i="16"/>
  <c r="AS61" i="16" s="1"/>
  <c r="AC61" i="16"/>
  <c r="AO61" i="16" s="1"/>
  <c r="W61" i="16"/>
  <c r="X61" i="16" s="1"/>
  <c r="I61" i="16"/>
  <c r="AU61" i="16" s="1"/>
  <c r="I60" i="16"/>
  <c r="AR59" i="16"/>
  <c r="AS59" i="16" s="1"/>
  <c r="AC59" i="16"/>
  <c r="AO59" i="16" s="1"/>
  <c r="W59" i="16"/>
  <c r="X59" i="16" s="1"/>
  <c r="I59" i="16"/>
  <c r="AU59" i="16" s="1"/>
  <c r="AO58" i="16"/>
  <c r="AC58" i="16"/>
  <c r="I58" i="16"/>
  <c r="AR57" i="16"/>
  <c r="AS57" i="16" s="1"/>
  <c r="AC57" i="16"/>
  <c r="AO57" i="16" s="1"/>
  <c r="W57" i="16"/>
  <c r="X57" i="16" s="1"/>
  <c r="I57" i="16"/>
  <c r="AU57" i="16" s="1"/>
  <c r="W56" i="16"/>
  <c r="I56" i="16"/>
  <c r="I55" i="16"/>
  <c r="W55" i="16" s="1"/>
  <c r="X55" i="16" s="1"/>
  <c r="AT54" i="16"/>
  <c r="AR54" i="16"/>
  <c r="AS54" i="16" s="1"/>
  <c r="AC54" i="16"/>
  <c r="AO54" i="16" s="1"/>
  <c r="W54" i="16"/>
  <c r="X54" i="16" s="1"/>
  <c r="I54" i="16"/>
  <c r="AU54" i="16" s="1"/>
  <c r="AU53" i="16"/>
  <c r="AO53" i="16"/>
  <c r="AC53" i="16"/>
  <c r="I53" i="16"/>
  <c r="W52" i="16"/>
  <c r="I52" i="16"/>
  <c r="I51" i="16"/>
  <c r="W51" i="16" s="1"/>
  <c r="X51" i="16" s="1"/>
  <c r="AV50" i="16"/>
  <c r="AR50" i="16"/>
  <c r="AS50" i="16" s="1"/>
  <c r="AC50" i="16"/>
  <c r="AO50" i="16" s="1"/>
  <c r="W50" i="16"/>
  <c r="I50" i="16"/>
  <c r="AU50" i="16" s="1"/>
  <c r="AO49" i="16"/>
  <c r="AC49" i="16"/>
  <c r="I49" i="16"/>
  <c r="AT48" i="16"/>
  <c r="AR48" i="16"/>
  <c r="AS48" i="16" s="1"/>
  <c r="AC48" i="16"/>
  <c r="AO48" i="16" s="1"/>
  <c r="W48" i="16"/>
  <c r="X48" i="16" s="1"/>
  <c r="I48" i="16"/>
  <c r="AU48" i="16" s="1"/>
  <c r="AU47" i="16"/>
  <c r="AO47" i="16"/>
  <c r="AC47" i="16"/>
  <c r="I47" i="16"/>
  <c r="W46" i="16"/>
  <c r="I46" i="16"/>
  <c r="X45" i="16"/>
  <c r="I45" i="16"/>
  <c r="W45" i="16" s="1"/>
  <c r="AV44" i="16"/>
  <c r="AR44" i="16"/>
  <c r="AC44" i="16"/>
  <c r="AO44" i="16" s="1"/>
  <c r="W44" i="16"/>
  <c r="X44" i="16" s="1"/>
  <c r="I44" i="16"/>
  <c r="AU44" i="16" s="1"/>
  <c r="I43" i="16"/>
  <c r="AT42" i="16"/>
  <c r="AR42" i="16"/>
  <c r="AS42" i="16" s="1"/>
  <c r="AC42" i="16"/>
  <c r="AO42" i="16" s="1"/>
  <c r="W42" i="16"/>
  <c r="X42" i="16" s="1"/>
  <c r="I42" i="16"/>
  <c r="AU42" i="16" s="1"/>
  <c r="AU41" i="16"/>
  <c r="AO41" i="16"/>
  <c r="AC41" i="16"/>
  <c r="I41" i="16"/>
  <c r="AR40" i="16"/>
  <c r="AS40" i="16" s="1"/>
  <c r="AC40" i="16"/>
  <c r="AO40" i="16" s="1"/>
  <c r="W40" i="16"/>
  <c r="X40" i="16" s="1"/>
  <c r="I40" i="16"/>
  <c r="AU40" i="16" s="1"/>
  <c r="I39" i="16"/>
  <c r="AT38" i="16"/>
  <c r="AR38" i="16"/>
  <c r="AS38" i="16" s="1"/>
  <c r="AC38" i="16"/>
  <c r="AO38" i="16" s="1"/>
  <c r="W38" i="16"/>
  <c r="X38" i="16" s="1"/>
  <c r="I38" i="16"/>
  <c r="AU38" i="16" s="1"/>
  <c r="AU37" i="16"/>
  <c r="AO37" i="16"/>
  <c r="AC37" i="16"/>
  <c r="I37" i="16"/>
  <c r="AR36" i="16"/>
  <c r="AC36" i="16"/>
  <c r="AO36" i="16" s="1"/>
  <c r="W36" i="16"/>
  <c r="X36" i="16" s="1"/>
  <c r="I36" i="16"/>
  <c r="AU36" i="16" s="1"/>
  <c r="I35" i="16"/>
  <c r="AT34" i="16"/>
  <c r="AR34" i="16"/>
  <c r="AS34" i="16" s="1"/>
  <c r="AC34" i="16"/>
  <c r="AO34" i="16" s="1"/>
  <c r="W34" i="16"/>
  <c r="X34" i="16" s="1"/>
  <c r="I34" i="16"/>
  <c r="AU34" i="16" s="1"/>
  <c r="AU33" i="16"/>
  <c r="AO33" i="16"/>
  <c r="AC33" i="16"/>
  <c r="I33" i="16"/>
  <c r="W32" i="16"/>
  <c r="I32" i="16"/>
  <c r="AV31" i="16"/>
  <c r="AU31" i="16"/>
  <c r="AW31" i="16" s="1"/>
  <c r="AR31" i="16"/>
  <c r="AT31" i="16" s="1"/>
  <c r="AO31" i="16"/>
  <c r="AC31" i="16"/>
  <c r="W31" i="16"/>
  <c r="X31" i="16" s="1"/>
  <c r="I31" i="16"/>
  <c r="AV30" i="16"/>
  <c r="AO30" i="16"/>
  <c r="AC30" i="16"/>
  <c r="W30" i="16"/>
  <c r="X30" i="16" s="1"/>
  <c r="I30" i="16"/>
  <c r="AU30" i="16" s="1"/>
  <c r="AW30" i="16" s="1"/>
  <c r="AO29" i="16"/>
  <c r="AC29" i="16"/>
  <c r="AV29" i="16" s="1"/>
  <c r="I29" i="16"/>
  <c r="AR29" i="16" s="1"/>
  <c r="AT29" i="16" s="1"/>
  <c r="AV28" i="16"/>
  <c r="AR28" i="16"/>
  <c r="AC28" i="16"/>
  <c r="AO28" i="16" s="1"/>
  <c r="W28" i="16"/>
  <c r="X28" i="16" s="1"/>
  <c r="I28" i="16"/>
  <c r="AU28" i="16" s="1"/>
  <c r="AW28" i="16" s="1"/>
  <c r="AV27" i="16"/>
  <c r="AU27" i="16"/>
  <c r="AW27" i="16" s="1"/>
  <c r="AO27" i="16"/>
  <c r="AC27" i="16"/>
  <c r="I27" i="16"/>
  <c r="W26" i="16"/>
  <c r="I26" i="16"/>
  <c r="I25" i="16"/>
  <c r="AT24" i="16"/>
  <c r="AR24" i="16"/>
  <c r="AS24" i="16" s="1"/>
  <c r="AC24" i="16"/>
  <c r="AO24" i="16" s="1"/>
  <c r="W24" i="16"/>
  <c r="X24" i="16" s="1"/>
  <c r="I24" i="16"/>
  <c r="AU24" i="16" s="1"/>
  <c r="AO23" i="16"/>
  <c r="AC23" i="16"/>
  <c r="I23" i="16"/>
  <c r="AR23" i="16" s="1"/>
  <c r="AT23" i="16" s="1"/>
  <c r="AR22" i="16"/>
  <c r="AC22" i="16"/>
  <c r="AO22" i="16" s="1"/>
  <c r="W22" i="16"/>
  <c r="X22" i="16" s="1"/>
  <c r="I22" i="16"/>
  <c r="AU22" i="16" s="1"/>
  <c r="AO21" i="16"/>
  <c r="AC21" i="16"/>
  <c r="I21" i="16"/>
  <c r="AU21" i="16" s="1"/>
  <c r="W20" i="16"/>
  <c r="I20" i="16"/>
  <c r="AW19" i="16"/>
  <c r="AU19" i="16"/>
  <c r="AT19" i="16"/>
  <c r="AS19" i="16"/>
  <c r="AR19" i="16"/>
  <c r="AO19" i="16"/>
  <c r="AC19" i="16"/>
  <c r="AV19" i="16" s="1"/>
  <c r="X19" i="16"/>
  <c r="W19" i="16"/>
  <c r="AV18" i="16"/>
  <c r="AU18" i="16"/>
  <c r="AW18" i="16" s="1"/>
  <c r="AS18" i="16"/>
  <c r="AR18" i="16"/>
  <c r="AT18" i="16" s="1"/>
  <c r="AO18" i="16"/>
  <c r="AC18" i="16"/>
  <c r="X18" i="16"/>
  <c r="W18" i="16"/>
  <c r="AU17" i="16"/>
  <c r="AW17" i="16" s="1"/>
  <c r="AT17" i="16"/>
  <c r="AS17" i="16"/>
  <c r="AR17" i="16"/>
  <c r="AO17" i="16"/>
  <c r="AC17" i="16"/>
  <c r="AV17" i="16" s="1"/>
  <c r="X17" i="16"/>
  <c r="W17" i="16"/>
  <c r="AV16" i="16"/>
  <c r="AU16" i="16"/>
  <c r="AW16" i="16" s="1"/>
  <c r="AS16" i="16"/>
  <c r="AR16" i="16"/>
  <c r="AT16" i="16" s="1"/>
  <c r="AO16" i="16"/>
  <c r="AC16" i="16"/>
  <c r="X16" i="16"/>
  <c r="W16" i="16"/>
  <c r="AU15" i="16"/>
  <c r="AT15" i="16"/>
  <c r="AS15" i="16"/>
  <c r="AR15" i="16"/>
  <c r="AO15" i="16"/>
  <c r="AC15" i="16"/>
  <c r="AV15" i="16" s="1"/>
  <c r="X15" i="16"/>
  <c r="W15" i="16"/>
  <c r="AV14" i="16"/>
  <c r="AU14" i="16"/>
  <c r="AW14" i="16" s="1"/>
  <c r="AS14" i="16"/>
  <c r="AR14" i="16"/>
  <c r="AT14" i="16" s="1"/>
  <c r="AO14" i="16"/>
  <c r="AC14" i="16"/>
  <c r="X14" i="16"/>
  <c r="W14" i="16"/>
  <c r="W13" i="16"/>
  <c r="AU12" i="16"/>
  <c r="AS12" i="16"/>
  <c r="AR12" i="16"/>
  <c r="AT12" i="16" s="1"/>
  <c r="W12" i="16"/>
  <c r="I12" i="16"/>
  <c r="AV11" i="16"/>
  <c r="AU11" i="16"/>
  <c r="AW11" i="16" s="1"/>
  <c r="AO11" i="16"/>
  <c r="AC11" i="16"/>
  <c r="I11" i="16"/>
  <c r="AT10" i="16"/>
  <c r="AR10" i="16"/>
  <c r="AS10" i="16" s="1"/>
  <c r="AC10" i="16"/>
  <c r="W10" i="16"/>
  <c r="X10" i="16" s="1"/>
  <c r="I10" i="16"/>
  <c r="AU10" i="16" s="1"/>
  <c r="AV4" i="16"/>
  <c r="AU4" i="16"/>
  <c r="AW15" i="16" l="1"/>
  <c r="AV64" i="17"/>
  <c r="AW64" i="17" s="1"/>
  <c r="X64" i="17"/>
  <c r="AV53" i="17"/>
  <c r="AW53" i="17" s="1"/>
  <c r="X53" i="17"/>
  <c r="AV41" i="17"/>
  <c r="AW41" i="17" s="1"/>
  <c r="X41" i="17"/>
  <c r="AT47" i="17"/>
  <c r="AS47" i="17"/>
  <c r="AT64" i="17"/>
  <c r="AS64" i="17"/>
  <c r="AT53" i="17"/>
  <c r="AS53" i="17"/>
  <c r="AT41" i="17"/>
  <c r="AS41" i="17"/>
  <c r="AT33" i="17"/>
  <c r="AS33" i="17"/>
  <c r="AT67" i="17"/>
  <c r="AS67" i="17"/>
  <c r="AT49" i="17"/>
  <c r="AS49" i="17"/>
  <c r="AT31" i="17"/>
  <c r="AS31" i="17"/>
  <c r="X23" i="17"/>
  <c r="AV23" i="17"/>
  <c r="AW23" i="17" s="1"/>
  <c r="AV47" i="17"/>
  <c r="AW47" i="17" s="1"/>
  <c r="X47" i="17"/>
  <c r="X24" i="17"/>
  <c r="AV24" i="17"/>
  <c r="AW24" i="17" s="1"/>
  <c r="AV58" i="17"/>
  <c r="X58" i="17"/>
  <c r="AV7" i="17"/>
  <c r="AW58" i="17"/>
  <c r="AV37" i="17"/>
  <c r="X37" i="17"/>
  <c r="AT58" i="17"/>
  <c r="AS58" i="17"/>
  <c r="AV33" i="17"/>
  <c r="AW33" i="17" s="1"/>
  <c r="X33" i="17"/>
  <c r="AV22" i="17"/>
  <c r="AW22" i="17" s="1"/>
  <c r="X22" i="17"/>
  <c r="AV67" i="17"/>
  <c r="AW67" i="17" s="1"/>
  <c r="X67" i="17"/>
  <c r="AV49" i="17"/>
  <c r="AW49" i="17" s="1"/>
  <c r="X49" i="17"/>
  <c r="AW37" i="17"/>
  <c r="AT37" i="17"/>
  <c r="AS37" i="17"/>
  <c r="AW10" i="17"/>
  <c r="AU7" i="17"/>
  <c r="AT57" i="16"/>
  <c r="AW10" i="16"/>
  <c r="AR49" i="16"/>
  <c r="W49" i="16"/>
  <c r="AU49" i="16"/>
  <c r="AR11" i="16"/>
  <c r="W11" i="16"/>
  <c r="X11" i="16" s="1"/>
  <c r="AT22" i="16"/>
  <c r="AS22" i="16"/>
  <c r="AR27" i="16"/>
  <c r="W27" i="16"/>
  <c r="X27" i="16" s="1"/>
  <c r="AT28" i="16"/>
  <c r="AS28" i="16"/>
  <c r="W39" i="16"/>
  <c r="AV40" i="16"/>
  <c r="AV10" i="16"/>
  <c r="AO10" i="16"/>
  <c r="AR21" i="16"/>
  <c r="W21" i="16"/>
  <c r="AV22" i="16"/>
  <c r="AW22" i="16" s="1"/>
  <c r="AR25" i="16"/>
  <c r="AT25" i="16" s="1"/>
  <c r="W25" i="16"/>
  <c r="X25" i="16" s="1"/>
  <c r="AS36" i="16"/>
  <c r="AT36" i="16"/>
  <c r="AS44" i="16"/>
  <c r="AT44" i="16"/>
  <c r="X12" i="16"/>
  <c r="Z12" i="16" s="1"/>
  <c r="AC12" i="16" s="1"/>
  <c r="AS23" i="16"/>
  <c r="AS29" i="16"/>
  <c r="AR58" i="16"/>
  <c r="W58" i="16"/>
  <c r="AU58" i="16"/>
  <c r="AR30" i="16"/>
  <c r="AR33" i="16"/>
  <c r="W33" i="16"/>
  <c r="AV34" i="16"/>
  <c r="AW34" i="16" s="1"/>
  <c r="AR41" i="16"/>
  <c r="W41" i="16"/>
  <c r="AV42" i="16"/>
  <c r="AW42" i="16" s="1"/>
  <c r="AW44" i="16"/>
  <c r="AR53" i="16"/>
  <c r="W53" i="16"/>
  <c r="AV54" i="16"/>
  <c r="AW54" i="16" s="1"/>
  <c r="W60" i="16"/>
  <c r="AV61" i="16"/>
  <c r="AW61" i="16" s="1"/>
  <c r="AW63" i="16"/>
  <c r="AT63" i="16"/>
  <c r="AT68" i="16"/>
  <c r="AU23" i="16"/>
  <c r="AU7" i="16" s="1"/>
  <c r="AV24" i="16"/>
  <c r="AW24" i="16" s="1"/>
  <c r="AU29" i="16"/>
  <c r="AW29" i="16" s="1"/>
  <c r="W35" i="16"/>
  <c r="AV36" i="16"/>
  <c r="AW36" i="16" s="1"/>
  <c r="W43" i="16"/>
  <c r="AV63" i="16"/>
  <c r="AR67" i="16"/>
  <c r="W67" i="16"/>
  <c r="AV68" i="16"/>
  <c r="AW68" i="16" s="1"/>
  <c r="AV59" i="16"/>
  <c r="AW59" i="16" s="1"/>
  <c r="W23" i="16"/>
  <c r="W29" i="16"/>
  <c r="X29" i="16" s="1"/>
  <c r="AS31" i="16"/>
  <c r="AR37" i="16"/>
  <c r="W37" i="16"/>
  <c r="AV38" i="16"/>
  <c r="AW38" i="16" s="1"/>
  <c r="AW40" i="16"/>
  <c r="AT40" i="16"/>
  <c r="AR47" i="16"/>
  <c r="W47" i="16"/>
  <c r="AV48" i="16"/>
  <c r="AW48" i="16" s="1"/>
  <c r="AW50" i="16"/>
  <c r="AT50" i="16"/>
  <c r="AV57" i="16"/>
  <c r="AW57" i="16" s="1"/>
  <c r="AT59" i="16"/>
  <c r="AR64" i="16"/>
  <c r="W64" i="16"/>
  <c r="AU67" i="16"/>
  <c r="W69" i="16"/>
  <c r="AV70" i="16"/>
  <c r="AW70" i="16" s="1"/>
  <c r="AW7" i="17" l="1"/>
  <c r="AV12" i="16"/>
  <c r="AW12" i="16" s="1"/>
  <c r="AO12" i="16"/>
  <c r="AV47" i="16"/>
  <c r="AW47" i="16" s="1"/>
  <c r="X47" i="16"/>
  <c r="AT67" i="16"/>
  <c r="AS67" i="16"/>
  <c r="AV64" i="16"/>
  <c r="AW64" i="16" s="1"/>
  <c r="X64" i="16"/>
  <c r="AT47" i="16"/>
  <c r="AS47" i="16"/>
  <c r="AV23" i="16"/>
  <c r="AW23" i="16" s="1"/>
  <c r="X23" i="16"/>
  <c r="AV53" i="16"/>
  <c r="AW53" i="16" s="1"/>
  <c r="X53" i="16"/>
  <c r="AT49" i="16"/>
  <c r="AS49" i="16"/>
  <c r="AT64" i="16"/>
  <c r="AS64" i="16"/>
  <c r="AV37" i="16"/>
  <c r="AW37" i="16" s="1"/>
  <c r="X37" i="16"/>
  <c r="AT53" i="16"/>
  <c r="AS53" i="16"/>
  <c r="AV41" i="16"/>
  <c r="AW41" i="16" s="1"/>
  <c r="X41" i="16"/>
  <c r="AV33" i="16"/>
  <c r="AW33" i="16" s="1"/>
  <c r="X33" i="16"/>
  <c r="AT11" i="16"/>
  <c r="AS11" i="16"/>
  <c r="AT37" i="16"/>
  <c r="AS37" i="16"/>
  <c r="AV67" i="16"/>
  <c r="AW67" i="16" s="1"/>
  <c r="X67" i="16"/>
  <c r="AT41" i="16"/>
  <c r="AS41" i="16"/>
  <c r="AT33" i="16"/>
  <c r="AS33" i="16"/>
  <c r="AV58" i="16"/>
  <c r="AW58" i="16" s="1"/>
  <c r="X58" i="16"/>
  <c r="X21" i="16"/>
  <c r="AV21" i="16"/>
  <c r="AW21" i="16" s="1"/>
  <c r="AS30" i="16"/>
  <c r="AT30" i="16"/>
  <c r="AT58" i="16"/>
  <c r="AS58" i="16"/>
  <c r="AT21" i="16"/>
  <c r="AS21" i="16"/>
  <c r="AT27" i="16"/>
  <c r="AS27" i="16"/>
  <c r="AV49" i="16"/>
  <c r="AW49" i="16" s="1"/>
  <c r="X49" i="16"/>
  <c r="I31" i="15"/>
  <c r="I30" i="15"/>
  <c r="W30" i="15" s="1"/>
  <c r="X30" i="15" s="1"/>
  <c r="I29" i="15"/>
  <c r="I28" i="15"/>
  <c r="I27" i="15"/>
  <c r="AR27" i="15" s="1"/>
  <c r="AT27" i="15" s="1"/>
  <c r="W74" i="15"/>
  <c r="W73" i="15"/>
  <c r="W72" i="15"/>
  <c r="W71" i="15"/>
  <c r="I71" i="15"/>
  <c r="AU70" i="15"/>
  <c r="AO70" i="15"/>
  <c r="AC70" i="15"/>
  <c r="I70" i="15"/>
  <c r="W69" i="15"/>
  <c r="I69" i="15"/>
  <c r="AO68" i="15"/>
  <c r="AC68" i="15"/>
  <c r="I68" i="15"/>
  <c r="AR68" i="15" s="1"/>
  <c r="AT68" i="15" s="1"/>
  <c r="AR67" i="15"/>
  <c r="AC67" i="15"/>
  <c r="AO67" i="15" s="1"/>
  <c r="W67" i="15"/>
  <c r="X67" i="15" s="1"/>
  <c r="I67" i="15"/>
  <c r="AU67" i="15" s="1"/>
  <c r="I66" i="15"/>
  <c r="W65" i="15"/>
  <c r="AR64" i="15"/>
  <c r="AC64" i="15"/>
  <c r="AO64" i="15" s="1"/>
  <c r="W64" i="15"/>
  <c r="X64" i="15" s="1"/>
  <c r="I64" i="15"/>
  <c r="AU64" i="15" s="1"/>
  <c r="AU63" i="15"/>
  <c r="AO63" i="15"/>
  <c r="AC63" i="15"/>
  <c r="I63" i="15"/>
  <c r="W62" i="15"/>
  <c r="I62" i="15"/>
  <c r="AO61" i="15"/>
  <c r="AC61" i="15"/>
  <c r="I61" i="15"/>
  <c r="AR61" i="15" s="1"/>
  <c r="AT61" i="15" s="1"/>
  <c r="W60" i="15"/>
  <c r="I60" i="15"/>
  <c r="AO59" i="15"/>
  <c r="AC59" i="15"/>
  <c r="I59" i="15"/>
  <c r="AU59" i="15" s="1"/>
  <c r="AR58" i="15"/>
  <c r="AS58" i="15" s="1"/>
  <c r="AC58" i="15"/>
  <c r="AO58" i="15" s="1"/>
  <c r="I58" i="15"/>
  <c r="AU58" i="15" s="1"/>
  <c r="AO57" i="15"/>
  <c r="AC57" i="15"/>
  <c r="I57" i="15"/>
  <c r="AR57" i="15" s="1"/>
  <c r="AT57" i="15" s="1"/>
  <c r="W56" i="15"/>
  <c r="I56" i="15"/>
  <c r="W55" i="15"/>
  <c r="X55" i="15" s="1"/>
  <c r="I55" i="15"/>
  <c r="AU54" i="15"/>
  <c r="AO54" i="15"/>
  <c r="AC54" i="15"/>
  <c r="I54" i="15"/>
  <c r="AT53" i="15"/>
  <c r="AR53" i="15"/>
  <c r="AS53" i="15" s="1"/>
  <c r="AC53" i="15"/>
  <c r="AO53" i="15" s="1"/>
  <c r="W53" i="15"/>
  <c r="X53" i="15" s="1"/>
  <c r="I53" i="15"/>
  <c r="AU53" i="15" s="1"/>
  <c r="I52" i="15"/>
  <c r="W51" i="15"/>
  <c r="X51" i="15" s="1"/>
  <c r="I51" i="15"/>
  <c r="AO50" i="15"/>
  <c r="AC50" i="15"/>
  <c r="I50" i="15"/>
  <c r="AU50" i="15" s="1"/>
  <c r="AT49" i="15"/>
  <c r="AR49" i="15"/>
  <c r="AS49" i="15" s="1"/>
  <c r="AC49" i="15"/>
  <c r="AO49" i="15" s="1"/>
  <c r="W49" i="15"/>
  <c r="X49" i="15" s="1"/>
  <c r="I49" i="15"/>
  <c r="AU49" i="15" s="1"/>
  <c r="AS48" i="15"/>
  <c r="AO48" i="15"/>
  <c r="AC48" i="15"/>
  <c r="I48" i="15"/>
  <c r="AR48" i="15" s="1"/>
  <c r="AT48" i="15" s="1"/>
  <c r="AR47" i="15"/>
  <c r="AC47" i="15"/>
  <c r="AO47" i="15" s="1"/>
  <c r="W47" i="15"/>
  <c r="I47" i="15"/>
  <c r="AU47" i="15" s="1"/>
  <c r="I46" i="15"/>
  <c r="W45" i="15"/>
  <c r="X45" i="15" s="1"/>
  <c r="I45" i="15"/>
  <c r="AO44" i="15"/>
  <c r="AC44" i="15"/>
  <c r="AV44" i="15" s="1"/>
  <c r="I44" i="15"/>
  <c r="AR44" i="15" s="1"/>
  <c r="AT44" i="15" s="1"/>
  <c r="W43" i="15"/>
  <c r="I43" i="15"/>
  <c r="AU42" i="15"/>
  <c r="AO42" i="15"/>
  <c r="AC42" i="15"/>
  <c r="I42" i="15"/>
  <c r="AT41" i="15"/>
  <c r="AR41" i="15"/>
  <c r="AS41" i="15" s="1"/>
  <c r="AC41" i="15"/>
  <c r="AO41" i="15" s="1"/>
  <c r="W41" i="15"/>
  <c r="X41" i="15" s="1"/>
  <c r="I41" i="15"/>
  <c r="AU41" i="15" s="1"/>
  <c r="AO40" i="15"/>
  <c r="AC40" i="15"/>
  <c r="I40" i="15"/>
  <c r="AR40" i="15" s="1"/>
  <c r="AT40" i="15" s="1"/>
  <c r="W39" i="15"/>
  <c r="I39" i="15"/>
  <c r="AU38" i="15"/>
  <c r="AO38" i="15"/>
  <c r="AC38" i="15"/>
  <c r="I38" i="15"/>
  <c r="AR37" i="15"/>
  <c r="AC37" i="15"/>
  <c r="AO37" i="15" s="1"/>
  <c r="W37" i="15"/>
  <c r="X37" i="15" s="1"/>
  <c r="I37" i="15"/>
  <c r="AU37" i="15" s="1"/>
  <c r="AU36" i="15"/>
  <c r="AO36" i="15"/>
  <c r="AC36" i="15"/>
  <c r="I36" i="15"/>
  <c r="W35" i="15"/>
  <c r="I35" i="15"/>
  <c r="AO34" i="15"/>
  <c r="AC34" i="15"/>
  <c r="I34" i="15"/>
  <c r="AT33" i="15"/>
  <c r="AR33" i="15"/>
  <c r="AS33" i="15" s="1"/>
  <c r="AC33" i="15"/>
  <c r="AO33" i="15" s="1"/>
  <c r="W33" i="15"/>
  <c r="X33" i="15" s="1"/>
  <c r="I33" i="15"/>
  <c r="AU33" i="15" s="1"/>
  <c r="I32" i="15"/>
  <c r="AC31" i="15"/>
  <c r="AU31" i="15"/>
  <c r="AC30" i="15"/>
  <c r="AV30" i="15" s="1"/>
  <c r="AV29" i="15"/>
  <c r="AO29" i="15"/>
  <c r="AC29" i="15"/>
  <c r="AR29" i="15"/>
  <c r="AC28" i="15"/>
  <c r="AR28" i="15"/>
  <c r="AS28" i="15" s="1"/>
  <c r="AC27" i="15"/>
  <c r="AV27" i="15" s="1"/>
  <c r="W26" i="15"/>
  <c r="I26" i="15"/>
  <c r="AR25" i="15"/>
  <c r="AT25" i="15" s="1"/>
  <c r="I25" i="15"/>
  <c r="W25" i="15" s="1"/>
  <c r="X25" i="15" s="1"/>
  <c r="AR24" i="15"/>
  <c r="AC24" i="15"/>
  <c r="AO24" i="15" s="1"/>
  <c r="W24" i="15"/>
  <c r="X24" i="15" s="1"/>
  <c r="I24" i="15"/>
  <c r="AU24" i="15" s="1"/>
  <c r="AU23" i="15"/>
  <c r="AO23" i="15"/>
  <c r="AC23" i="15"/>
  <c r="I23" i="15"/>
  <c r="AT22" i="15"/>
  <c r="AC22" i="15"/>
  <c r="AO22" i="15" s="1"/>
  <c r="I22" i="15"/>
  <c r="AR22" i="15" s="1"/>
  <c r="AS22" i="15" s="1"/>
  <c r="AC21" i="15"/>
  <c r="AO21" i="15" s="1"/>
  <c r="X21" i="15"/>
  <c r="W21" i="15"/>
  <c r="AV21" i="15" s="1"/>
  <c r="I21" i="15"/>
  <c r="AR21" i="15" s="1"/>
  <c r="AT21" i="15" s="1"/>
  <c r="W20" i="15"/>
  <c r="I20" i="15"/>
  <c r="AV19" i="15"/>
  <c r="AU19" i="15"/>
  <c r="AW19" i="15" s="1"/>
  <c r="AO19" i="15"/>
  <c r="AC19" i="15"/>
  <c r="AC18" i="15"/>
  <c r="AR18" i="15"/>
  <c r="AS18" i="15" s="1"/>
  <c r="AC17" i="15"/>
  <c r="AV17" i="15" s="1"/>
  <c r="AR17" i="15"/>
  <c r="AT17" i="15" s="1"/>
  <c r="AV16" i="15"/>
  <c r="AR16" i="15"/>
  <c r="AC16" i="15"/>
  <c r="AO16" i="15" s="1"/>
  <c r="W16" i="15"/>
  <c r="X16" i="15" s="1"/>
  <c r="AU16" i="15"/>
  <c r="AW16" i="15" s="1"/>
  <c r="AV15" i="15"/>
  <c r="AO15" i="15"/>
  <c r="AC15" i="15"/>
  <c r="AR15" i="15"/>
  <c r="AU14" i="15"/>
  <c r="AC14" i="15"/>
  <c r="AV14" i="15" s="1"/>
  <c r="W14" i="15"/>
  <c r="X14" i="15" s="1"/>
  <c r="W13" i="15"/>
  <c r="AU12" i="15"/>
  <c r="W12" i="15"/>
  <c r="I12" i="15"/>
  <c r="AR12" i="15" s="1"/>
  <c r="AS12" i="15" s="1"/>
  <c r="AO11" i="15"/>
  <c r="AC11" i="15"/>
  <c r="AV11" i="15" s="1"/>
  <c r="I11" i="15"/>
  <c r="AC10" i="15"/>
  <c r="I10" i="15"/>
  <c r="AR10" i="15" s="1"/>
  <c r="AS10" i="15" s="1"/>
  <c r="AS10" i="10" s="1"/>
  <c r="AV4" i="15"/>
  <c r="AU4" i="15"/>
  <c r="W74" i="14"/>
  <c r="W73" i="14"/>
  <c r="W72" i="14"/>
  <c r="W71" i="14"/>
  <c r="I71" i="14"/>
  <c r="AR70" i="14"/>
  <c r="AT70" i="14" s="1"/>
  <c r="AO70" i="14"/>
  <c r="W70" i="14"/>
  <c r="AV70" i="14" s="1"/>
  <c r="AW70" i="14" s="1"/>
  <c r="I70" i="14"/>
  <c r="AU70" i="14" s="1"/>
  <c r="I69" i="14"/>
  <c r="AC68" i="14"/>
  <c r="AO68" i="14" s="1"/>
  <c r="I68" i="14"/>
  <c r="AC67" i="14"/>
  <c r="AO67" i="14" s="1"/>
  <c r="I67" i="14"/>
  <c r="AU67" i="14" s="1"/>
  <c r="W66" i="14"/>
  <c r="I66" i="14"/>
  <c r="W65" i="14"/>
  <c r="AC64" i="14"/>
  <c r="AO64" i="14" s="1"/>
  <c r="I64" i="14"/>
  <c r="AU64" i="14" s="1"/>
  <c r="AV63" i="14"/>
  <c r="AR63" i="14"/>
  <c r="AT63" i="14" s="1"/>
  <c r="AC63" i="14"/>
  <c r="AO63" i="14" s="1"/>
  <c r="X63" i="14"/>
  <c r="W63" i="14"/>
  <c r="I63" i="14"/>
  <c r="AU63" i="14" s="1"/>
  <c r="AW63" i="14" s="1"/>
  <c r="W62" i="14"/>
  <c r="I62" i="14"/>
  <c r="AO61" i="14"/>
  <c r="AC61" i="14"/>
  <c r="I61" i="14"/>
  <c r="I60" i="14"/>
  <c r="AV59" i="14"/>
  <c r="AR59" i="14"/>
  <c r="AC59" i="14"/>
  <c r="AO59" i="14" s="1"/>
  <c r="X59" i="14"/>
  <c r="W59" i="14"/>
  <c r="I59" i="14"/>
  <c r="AU59" i="14" s="1"/>
  <c r="AU58" i="14"/>
  <c r="AO58" i="14"/>
  <c r="AC58" i="14"/>
  <c r="W58" i="14"/>
  <c r="I58" i="14"/>
  <c r="AR58" i="14" s="1"/>
  <c r="AO57" i="14"/>
  <c r="AC57" i="14"/>
  <c r="I57" i="14"/>
  <c r="AU57" i="14" s="1"/>
  <c r="I56" i="14"/>
  <c r="I55" i="14"/>
  <c r="W55" i="14" s="1"/>
  <c r="X55" i="14" s="1"/>
  <c r="AV54" i="14"/>
  <c r="AR54" i="14"/>
  <c r="AC54" i="14"/>
  <c r="AO54" i="14" s="1"/>
  <c r="X54" i="14"/>
  <c r="W54" i="14"/>
  <c r="I54" i="14"/>
  <c r="AU54" i="14" s="1"/>
  <c r="AU53" i="14"/>
  <c r="AO53" i="14"/>
  <c r="AC53" i="14"/>
  <c r="W53" i="14"/>
  <c r="I53" i="14"/>
  <c r="AR53" i="14" s="1"/>
  <c r="I52" i="14"/>
  <c r="I51" i="14"/>
  <c r="W51" i="14" s="1"/>
  <c r="X51" i="14" s="1"/>
  <c r="AR50" i="14"/>
  <c r="AO50" i="14"/>
  <c r="AC50" i="14"/>
  <c r="W50" i="14"/>
  <c r="I50" i="14"/>
  <c r="AU50" i="14" s="1"/>
  <c r="AR49" i="14"/>
  <c r="AO49" i="14"/>
  <c r="AC49" i="14"/>
  <c r="I49" i="14"/>
  <c r="AC48" i="14"/>
  <c r="AO48" i="14" s="1"/>
  <c r="I48" i="14"/>
  <c r="AC47" i="14"/>
  <c r="AO47" i="14" s="1"/>
  <c r="I47" i="14"/>
  <c r="AU47" i="14" s="1"/>
  <c r="W46" i="14"/>
  <c r="I46" i="14"/>
  <c r="W45" i="14"/>
  <c r="X45" i="14" s="1"/>
  <c r="I45" i="14"/>
  <c r="AU44" i="14"/>
  <c r="AW44" i="14" s="1"/>
  <c r="AO44" i="14"/>
  <c r="AC44" i="14"/>
  <c r="AV44" i="14" s="1"/>
  <c r="I44" i="14"/>
  <c r="W43" i="14"/>
  <c r="I43" i="14"/>
  <c r="AR42" i="14"/>
  <c r="AO42" i="14"/>
  <c r="AC42" i="14"/>
  <c r="W42" i="14"/>
  <c r="X42" i="14" s="1"/>
  <c r="I42" i="14"/>
  <c r="AU42" i="14" s="1"/>
  <c r="AO41" i="14"/>
  <c r="AC41" i="14"/>
  <c r="I41" i="14"/>
  <c r="AC40" i="14"/>
  <c r="AO40" i="14" s="1"/>
  <c r="I40" i="14"/>
  <c r="I39" i="14"/>
  <c r="AS38" i="14"/>
  <c r="AR38" i="14"/>
  <c r="AT38" i="14" s="1"/>
  <c r="AC38" i="14"/>
  <c r="AO38" i="14" s="1"/>
  <c r="W38" i="14"/>
  <c r="I38" i="14"/>
  <c r="AU38" i="14" s="1"/>
  <c r="AR37" i="14"/>
  <c r="AO37" i="14"/>
  <c r="AC37" i="14"/>
  <c r="I37" i="14"/>
  <c r="AC36" i="14"/>
  <c r="AO36" i="14" s="1"/>
  <c r="I36" i="14"/>
  <c r="I35" i="14"/>
  <c r="AS34" i="14"/>
  <c r="AR34" i="14"/>
  <c r="AT34" i="14" s="1"/>
  <c r="AC34" i="14"/>
  <c r="AO34" i="14" s="1"/>
  <c r="W34" i="14"/>
  <c r="I34" i="14"/>
  <c r="AU34" i="14" s="1"/>
  <c r="AR33" i="14"/>
  <c r="AO33" i="14"/>
  <c r="AC33" i="14"/>
  <c r="I33" i="14"/>
  <c r="I32" i="14"/>
  <c r="AC31" i="14"/>
  <c r="I31" i="14"/>
  <c r="AU31" i="14" s="1"/>
  <c r="AC30" i="14"/>
  <c r="W30" i="14"/>
  <c r="X30" i="14" s="1"/>
  <c r="I30" i="14"/>
  <c r="AU30" i="14" s="1"/>
  <c r="AW29" i="14"/>
  <c r="AV29" i="14"/>
  <c r="AU29" i="14"/>
  <c r="AO29" i="14"/>
  <c r="AC29" i="14"/>
  <c r="W29" i="14"/>
  <c r="I29" i="14"/>
  <c r="AR29" i="14" s="1"/>
  <c r="AT29" i="14" s="1"/>
  <c r="AU28" i="14"/>
  <c r="AO28" i="14"/>
  <c r="AC28" i="14"/>
  <c r="AV28" i="14" s="1"/>
  <c r="AW28" i="14" s="1"/>
  <c r="I28" i="14"/>
  <c r="AV27" i="14"/>
  <c r="AT27" i="14"/>
  <c r="AR27" i="14"/>
  <c r="AS27" i="14" s="1"/>
  <c r="AC27" i="14"/>
  <c r="AO27" i="14" s="1"/>
  <c r="W27" i="14"/>
  <c r="X27" i="14" s="1"/>
  <c r="I27" i="14"/>
  <c r="AU27" i="14" s="1"/>
  <c r="AW27" i="14" s="1"/>
  <c r="I26" i="14"/>
  <c r="AR25" i="14"/>
  <c r="AT25" i="14" s="1"/>
  <c r="W25" i="14"/>
  <c r="X25" i="14" s="1"/>
  <c r="I25" i="14"/>
  <c r="AU24" i="14"/>
  <c r="AO24" i="14"/>
  <c r="AC24" i="14"/>
  <c r="I24" i="14"/>
  <c r="AR23" i="14"/>
  <c r="AS23" i="14" s="1"/>
  <c r="AC23" i="14"/>
  <c r="AO23" i="14" s="1"/>
  <c r="W23" i="14"/>
  <c r="X23" i="14" s="1"/>
  <c r="I23" i="14"/>
  <c r="AU23" i="14" s="1"/>
  <c r="AU22" i="14"/>
  <c r="AO22" i="14"/>
  <c r="AC22" i="14"/>
  <c r="I22" i="14"/>
  <c r="AT21" i="14"/>
  <c r="AR21" i="14"/>
  <c r="AS21" i="14" s="1"/>
  <c r="AC21" i="14"/>
  <c r="AO21" i="14" s="1"/>
  <c r="W21" i="14"/>
  <c r="X21" i="14" s="1"/>
  <c r="I21" i="14"/>
  <c r="AU21" i="14" s="1"/>
  <c r="I20" i="14"/>
  <c r="AV19" i="14"/>
  <c r="AT19" i="14"/>
  <c r="AR19" i="14"/>
  <c r="AS19" i="14" s="1"/>
  <c r="AC19" i="14"/>
  <c r="AO19" i="14" s="1"/>
  <c r="W19" i="14"/>
  <c r="X19" i="14" s="1"/>
  <c r="I19" i="14"/>
  <c r="AU19" i="14" s="1"/>
  <c r="AO18" i="14"/>
  <c r="AC18" i="14"/>
  <c r="AV18" i="14" s="1"/>
  <c r="I18" i="14"/>
  <c r="AU18" i="14" s="1"/>
  <c r="AW18" i="14" s="1"/>
  <c r="AR17" i="14"/>
  <c r="AS17" i="14" s="1"/>
  <c r="AC17" i="14"/>
  <c r="AO17" i="14" s="1"/>
  <c r="W17" i="14"/>
  <c r="X17" i="14" s="1"/>
  <c r="I17" i="14"/>
  <c r="AU17" i="14" s="1"/>
  <c r="AU16" i="14"/>
  <c r="AW16" i="14" s="1"/>
  <c r="AO16" i="14"/>
  <c r="AC16" i="14"/>
  <c r="AV16" i="14" s="1"/>
  <c r="I16" i="14"/>
  <c r="AR15" i="14"/>
  <c r="AS15" i="14" s="1"/>
  <c r="AC15" i="14"/>
  <c r="AO15" i="14" s="1"/>
  <c r="W15" i="14"/>
  <c r="X15" i="14" s="1"/>
  <c r="I15" i="14"/>
  <c r="AU15" i="14" s="1"/>
  <c r="AU14" i="14"/>
  <c r="AO14" i="14"/>
  <c r="AC14" i="14"/>
  <c r="AV14" i="14" s="1"/>
  <c r="AW14" i="14" s="1"/>
  <c r="W14" i="14"/>
  <c r="I14" i="14"/>
  <c r="AR14" i="14" s="1"/>
  <c r="AT14" i="14" s="1"/>
  <c r="W13" i="14"/>
  <c r="AU12" i="14"/>
  <c r="AO12" i="14"/>
  <c r="Z12" i="14"/>
  <c r="AC12" i="14" s="1"/>
  <c r="AV12" i="14" s="1"/>
  <c r="AW12" i="14" s="1"/>
  <c r="W12" i="14"/>
  <c r="X12" i="14" s="1"/>
  <c r="I12" i="14"/>
  <c r="AR12" i="14" s="1"/>
  <c r="AT12" i="14" s="1"/>
  <c r="AU11" i="14"/>
  <c r="AO11" i="14"/>
  <c r="AC11" i="14"/>
  <c r="AV11" i="14" s="1"/>
  <c r="AW11" i="14" s="1"/>
  <c r="I11" i="14"/>
  <c r="AV10" i="14"/>
  <c r="AT10" i="14"/>
  <c r="AR10" i="14"/>
  <c r="AS10" i="14" s="1"/>
  <c r="AC10" i="14"/>
  <c r="AO10" i="14" s="1"/>
  <c r="W10" i="14"/>
  <c r="X10" i="14" s="1"/>
  <c r="I10" i="14"/>
  <c r="AU10" i="14" s="1"/>
  <c r="AW10" i="14" s="1"/>
  <c r="AV4" i="14"/>
  <c r="AU4" i="14"/>
  <c r="AV7" i="16" l="1"/>
  <c r="AW7" i="16" s="1"/>
  <c r="AT58" i="15"/>
  <c r="W58" i="15"/>
  <c r="X58" i="15" s="1"/>
  <c r="AS17" i="15"/>
  <c r="AU30" i="15"/>
  <c r="AW30" i="15" s="1"/>
  <c r="AR30" i="15"/>
  <c r="AS29" i="15"/>
  <c r="AT29" i="15"/>
  <c r="AT15" i="15"/>
  <c r="AS15" i="15"/>
  <c r="AU15" i="15"/>
  <c r="AW15" i="15" s="1"/>
  <c r="AO14" i="15"/>
  <c r="W15" i="15"/>
  <c r="X15" i="15" s="1"/>
  <c r="AT16" i="15"/>
  <c r="AS16" i="15"/>
  <c r="AV18" i="15"/>
  <c r="AO18" i="15"/>
  <c r="AS21" i="15"/>
  <c r="AS24" i="15"/>
  <c r="AT24" i="15"/>
  <c r="AO28" i="15"/>
  <c r="AV28" i="15"/>
  <c r="AO31" i="15"/>
  <c r="AV31" i="15"/>
  <c r="AW31" i="15" s="1"/>
  <c r="AR23" i="15"/>
  <c r="W23" i="15"/>
  <c r="AV24" i="15"/>
  <c r="AW24" i="15" s="1"/>
  <c r="AS27" i="15"/>
  <c r="AT28" i="15"/>
  <c r="W32" i="15"/>
  <c r="AT10" i="15"/>
  <c r="X12" i="15"/>
  <c r="Z12" i="15" s="1"/>
  <c r="AC12" i="15" s="1"/>
  <c r="AS37" i="15"/>
  <c r="AT37" i="15"/>
  <c r="AV10" i="15"/>
  <c r="AO10" i="15"/>
  <c r="AR11" i="15"/>
  <c r="W11" i="15"/>
  <c r="X11" i="15" s="1"/>
  <c r="AU11" i="15"/>
  <c r="AW11" i="15" s="1"/>
  <c r="AT18" i="15"/>
  <c r="AT12" i="15"/>
  <c r="AW14" i="15"/>
  <c r="AR19" i="15"/>
  <c r="W19" i="15"/>
  <c r="X19" i="15" s="1"/>
  <c r="AU29" i="15"/>
  <c r="AW29" i="15" s="1"/>
  <c r="W29" i="15"/>
  <c r="X29" i="15" s="1"/>
  <c r="AV33" i="15"/>
  <c r="AW33" i="15" s="1"/>
  <c r="X47" i="15"/>
  <c r="AV47" i="15"/>
  <c r="AW47" i="15" s="1"/>
  <c r="AU18" i="15"/>
  <c r="AU22" i="15"/>
  <c r="AU28" i="15"/>
  <c r="AW28" i="15" s="1"/>
  <c r="AR31" i="15"/>
  <c r="AR34" i="15"/>
  <c r="W34" i="15"/>
  <c r="AS68" i="15"/>
  <c r="AU10" i="15"/>
  <c r="AU10" i="10" s="1"/>
  <c r="AR14" i="15"/>
  <c r="AO17" i="15"/>
  <c r="AU17" i="15"/>
  <c r="AW17" i="15" s="1"/>
  <c r="W18" i="15"/>
  <c r="X18" i="15" s="1"/>
  <c r="AU21" i="15"/>
  <c r="AW21" i="15" s="1"/>
  <c r="W22" i="15"/>
  <c r="AO27" i="15"/>
  <c r="AU27" i="15"/>
  <c r="AW27" i="15" s="1"/>
  <c r="W28" i="15"/>
  <c r="X28" i="15" s="1"/>
  <c r="AO30" i="15"/>
  <c r="W31" i="15"/>
  <c r="X31" i="15" s="1"/>
  <c r="AU34" i="15"/>
  <c r="AR36" i="15"/>
  <c r="W36" i="15"/>
  <c r="AV37" i="15"/>
  <c r="AW37" i="15" s="1"/>
  <c r="AR42" i="15"/>
  <c r="W42" i="15"/>
  <c r="AT47" i="15"/>
  <c r="AS47" i="15"/>
  <c r="AR59" i="15"/>
  <c r="W59" i="15"/>
  <c r="AR63" i="15"/>
  <c r="W63" i="15"/>
  <c r="AW64" i="15"/>
  <c r="AV64" i="15"/>
  <c r="AT64" i="15"/>
  <c r="AS64" i="15"/>
  <c r="W10" i="15"/>
  <c r="X10" i="15" s="1"/>
  <c r="X10" i="10" s="1"/>
  <c r="W17" i="15"/>
  <c r="X17" i="15" s="1"/>
  <c r="W27" i="15"/>
  <c r="X27" i="15" s="1"/>
  <c r="AR38" i="15"/>
  <c r="W38" i="15"/>
  <c r="AS40" i="15"/>
  <c r="AS44" i="15"/>
  <c r="W46" i="15"/>
  <c r="AR50" i="15"/>
  <c r="W50" i="15"/>
  <c r="AW53" i="15"/>
  <c r="AS57" i="15"/>
  <c r="AS61" i="15"/>
  <c r="AT67" i="15"/>
  <c r="AS67" i="15"/>
  <c r="AR54" i="15"/>
  <c r="W54" i="15"/>
  <c r="W66" i="15"/>
  <c r="AV67" i="15"/>
  <c r="AW67" i="15" s="1"/>
  <c r="AR70" i="15"/>
  <c r="W70" i="15"/>
  <c r="AU40" i="15"/>
  <c r="AV41" i="15"/>
  <c r="AW41" i="15" s="1"/>
  <c r="AU44" i="15"/>
  <c r="AW44" i="15" s="1"/>
  <c r="AU48" i="15"/>
  <c r="AV49" i="15"/>
  <c r="AW49" i="15" s="1"/>
  <c r="AV53" i="15"/>
  <c r="AU57" i="15"/>
  <c r="AU61" i="15"/>
  <c r="AU68" i="15"/>
  <c r="W40" i="15"/>
  <c r="W44" i="15"/>
  <c r="X44" i="15" s="1"/>
  <c r="W48" i="15"/>
  <c r="W52" i="15"/>
  <c r="W57" i="15"/>
  <c r="W61" i="15"/>
  <c r="W68" i="15"/>
  <c r="AU41" i="14"/>
  <c r="W41" i="14"/>
  <c r="AV34" i="14"/>
  <c r="AW34" i="14" s="1"/>
  <c r="X34" i="14"/>
  <c r="AS37" i="14"/>
  <c r="AT37" i="14"/>
  <c r="AV50" i="14"/>
  <c r="AS12" i="14"/>
  <c r="AT15" i="14"/>
  <c r="W20" i="14"/>
  <c r="AV21" i="14"/>
  <c r="AW21" i="14" s="1"/>
  <c r="AT23" i="14"/>
  <c r="W26" i="14"/>
  <c r="AS29" i="14"/>
  <c r="AS33" i="14"/>
  <c r="AT33" i="14"/>
  <c r="AU37" i="14"/>
  <c r="W37" i="14"/>
  <c r="AT42" i="14"/>
  <c r="AS42" i="14"/>
  <c r="AS49" i="14"/>
  <c r="AT49" i="14"/>
  <c r="AR57" i="14"/>
  <c r="W57" i="14"/>
  <c r="AS58" i="14"/>
  <c r="AT58" i="14"/>
  <c r="AR11" i="14"/>
  <c r="W11" i="14"/>
  <c r="X11" i="14" s="1"/>
  <c r="AS14" i="14"/>
  <c r="AV15" i="14"/>
  <c r="AT17" i="14"/>
  <c r="AR22" i="14"/>
  <c r="W22" i="14"/>
  <c r="AV23" i="14"/>
  <c r="AW23" i="14" s="1"/>
  <c r="AR28" i="14"/>
  <c r="W28" i="14"/>
  <c r="X28" i="14" s="1"/>
  <c r="AU33" i="14"/>
  <c r="W33" i="14"/>
  <c r="AV42" i="14"/>
  <c r="AW42" i="14" s="1"/>
  <c r="AR44" i="14"/>
  <c r="W44" i="14"/>
  <c r="X44" i="14" s="1"/>
  <c r="AU49" i="14"/>
  <c r="W49" i="14"/>
  <c r="W52" i="14"/>
  <c r="AS53" i="14"/>
  <c r="AT53" i="14"/>
  <c r="W56" i="14"/>
  <c r="X58" i="14"/>
  <c r="AV58" i="14"/>
  <c r="AW58" i="14" s="1"/>
  <c r="AW59" i="14"/>
  <c r="AT59" i="14"/>
  <c r="AS59" i="14"/>
  <c r="AR18" i="14"/>
  <c r="W18" i="14"/>
  <c r="X18" i="14" s="1"/>
  <c r="AR16" i="14"/>
  <c r="W16" i="14"/>
  <c r="X16" i="14" s="1"/>
  <c r="AV17" i="14"/>
  <c r="AW17" i="14" s="1"/>
  <c r="AW19" i="14"/>
  <c r="AR24" i="14"/>
  <c r="W24" i="14"/>
  <c r="AO30" i="14"/>
  <c r="AV30" i="14"/>
  <c r="AW30" i="14" s="1"/>
  <c r="AV38" i="14"/>
  <c r="AW38" i="14" s="1"/>
  <c r="X38" i="14"/>
  <c r="AR41" i="14"/>
  <c r="AW50" i="14"/>
  <c r="AT50" i="14"/>
  <c r="AS50" i="14"/>
  <c r="X53" i="14"/>
  <c r="AV53" i="14"/>
  <c r="AW53" i="14" s="1"/>
  <c r="AW54" i="14"/>
  <c r="AT54" i="14"/>
  <c r="AS54" i="14"/>
  <c r="AR61" i="14"/>
  <c r="W61" i="14"/>
  <c r="AU61" i="14"/>
  <c r="AO31" i="14"/>
  <c r="AV31" i="14"/>
  <c r="AW31" i="14" s="1"/>
  <c r="W32" i="14"/>
  <c r="AR40" i="14"/>
  <c r="W40" i="14"/>
  <c r="AU40" i="14"/>
  <c r="AS63" i="14"/>
  <c r="AR68" i="14"/>
  <c r="W68" i="14"/>
  <c r="AU68" i="14"/>
  <c r="AR30" i="14"/>
  <c r="AR36" i="14"/>
  <c r="W36" i="14"/>
  <c r="AU36" i="14"/>
  <c r="AR48" i="14"/>
  <c r="W48" i="14"/>
  <c r="AU48" i="14"/>
  <c r="W69" i="14"/>
  <c r="AS70" i="14"/>
  <c r="W31" i="14"/>
  <c r="X31" i="14" s="1"/>
  <c r="AR31" i="14"/>
  <c r="W35" i="14"/>
  <c r="W39" i="14"/>
  <c r="W47" i="14"/>
  <c r="AR47" i="14"/>
  <c r="W60" i="14"/>
  <c r="W64" i="14"/>
  <c r="AR64" i="14"/>
  <c r="W67" i="14"/>
  <c r="AR67" i="14"/>
  <c r="I19" i="13"/>
  <c r="I18" i="13"/>
  <c r="I17" i="13"/>
  <c r="I16" i="13"/>
  <c r="I15" i="13"/>
  <c r="I14" i="13"/>
  <c r="AV58" i="15" l="1"/>
  <c r="AW58" i="15" s="1"/>
  <c r="AS30" i="15"/>
  <c r="AT30" i="15"/>
  <c r="AV12" i="15"/>
  <c r="AW12" i="15" s="1"/>
  <c r="AO12" i="15"/>
  <c r="AV68" i="15"/>
  <c r="X68" i="15"/>
  <c r="AV48" i="15"/>
  <c r="AW48" i="15" s="1"/>
  <c r="X48" i="15"/>
  <c r="AW68" i="15"/>
  <c r="AV70" i="15"/>
  <c r="AW70" i="15" s="1"/>
  <c r="AV38" i="15"/>
  <c r="AW38" i="15" s="1"/>
  <c r="X38" i="15"/>
  <c r="AU7" i="15"/>
  <c r="AW10" i="15"/>
  <c r="AW10" i="10" s="1"/>
  <c r="AV34" i="15"/>
  <c r="AW34" i="15" s="1"/>
  <c r="X34" i="15"/>
  <c r="AS11" i="15"/>
  <c r="AT11" i="15"/>
  <c r="AT23" i="15"/>
  <c r="AS23" i="15"/>
  <c r="AV61" i="15"/>
  <c r="AW61" i="15" s="1"/>
  <c r="X61" i="15"/>
  <c r="AT70" i="15"/>
  <c r="AS70" i="15"/>
  <c r="AV50" i="15"/>
  <c r="AW50" i="15" s="1"/>
  <c r="AT38" i="15"/>
  <c r="AS38" i="15"/>
  <c r="X63" i="15"/>
  <c r="AV63" i="15"/>
  <c r="AW63" i="15" s="1"/>
  <c r="X59" i="15"/>
  <c r="AV59" i="15"/>
  <c r="AW59" i="15" s="1"/>
  <c r="X42" i="15"/>
  <c r="AV42" i="15"/>
  <c r="AW42" i="15" s="1"/>
  <c r="AT34" i="15"/>
  <c r="AS34" i="15"/>
  <c r="AV57" i="15"/>
  <c r="AW57" i="15" s="1"/>
  <c r="X57" i="15"/>
  <c r="AV40" i="15"/>
  <c r="AW40" i="15" s="1"/>
  <c r="X40" i="15"/>
  <c r="X54" i="15"/>
  <c r="AV54" i="15"/>
  <c r="AW54" i="15" s="1"/>
  <c r="AT50" i="15"/>
  <c r="AS50" i="15"/>
  <c r="AT63" i="15"/>
  <c r="AS63" i="15"/>
  <c r="AT59" i="15"/>
  <c r="AS59" i="15"/>
  <c r="AT42" i="15"/>
  <c r="AS42" i="15"/>
  <c r="AV36" i="15"/>
  <c r="AW36" i="15" s="1"/>
  <c r="X36" i="15"/>
  <c r="X22" i="15"/>
  <c r="AV22" i="15"/>
  <c r="AW22" i="15" s="1"/>
  <c r="AS31" i="15"/>
  <c r="AT31" i="15"/>
  <c r="AW18" i="15"/>
  <c r="AT19" i="15"/>
  <c r="AS19" i="15"/>
  <c r="AV7" i="15"/>
  <c r="AT54" i="15"/>
  <c r="AS54" i="15"/>
  <c r="AT36" i="15"/>
  <c r="AS36" i="15"/>
  <c r="AS14" i="15"/>
  <c r="AT14" i="15"/>
  <c r="AV23" i="15"/>
  <c r="AW23" i="15" s="1"/>
  <c r="X23" i="15"/>
  <c r="AT67" i="14"/>
  <c r="AS67" i="14"/>
  <c r="AT31" i="14"/>
  <c r="AS31" i="14"/>
  <c r="AS40" i="14"/>
  <c r="AT40" i="14"/>
  <c r="AS61" i="14"/>
  <c r="AT61" i="14"/>
  <c r="AV24" i="14"/>
  <c r="AW24" i="14" s="1"/>
  <c r="X24" i="14"/>
  <c r="X49" i="14"/>
  <c r="AV49" i="14"/>
  <c r="AT28" i="14"/>
  <c r="AS28" i="14"/>
  <c r="AV67" i="14"/>
  <c r="AW67" i="14" s="1"/>
  <c r="X67" i="14"/>
  <c r="AS64" i="14"/>
  <c r="AT64" i="14"/>
  <c r="AT47" i="14"/>
  <c r="AS47" i="14"/>
  <c r="AV48" i="14"/>
  <c r="AW48" i="14" s="1"/>
  <c r="X48" i="14"/>
  <c r="AS36" i="14"/>
  <c r="AT36" i="14"/>
  <c r="AV68" i="14"/>
  <c r="AW68" i="14" s="1"/>
  <c r="X68" i="14"/>
  <c r="AV64" i="14"/>
  <c r="AW64" i="14" s="1"/>
  <c r="X64" i="14"/>
  <c r="AV47" i="14"/>
  <c r="AW47" i="14" s="1"/>
  <c r="X47" i="14"/>
  <c r="AS48" i="14"/>
  <c r="AT48" i="14"/>
  <c r="AT30" i="14"/>
  <c r="AS30" i="14"/>
  <c r="AS68" i="14"/>
  <c r="AT68" i="14"/>
  <c r="AV40" i="14"/>
  <c r="AW40" i="14" s="1"/>
  <c r="X40" i="14"/>
  <c r="AV61" i="14"/>
  <c r="AW61" i="14" s="1"/>
  <c r="X61" i="14"/>
  <c r="AS41" i="14"/>
  <c r="AT41" i="14"/>
  <c r="AT18" i="14"/>
  <c r="AS18" i="14"/>
  <c r="AS44" i="14"/>
  <c r="AT44" i="14"/>
  <c r="AV22" i="14"/>
  <c r="AW22" i="14" s="1"/>
  <c r="X22" i="14"/>
  <c r="AT11" i="14"/>
  <c r="AS11" i="14"/>
  <c r="X37" i="14"/>
  <c r="AV37" i="14"/>
  <c r="AW37" i="14" s="1"/>
  <c r="AW15" i="14"/>
  <c r="AT22" i="14"/>
  <c r="AS22" i="14"/>
  <c r="AU7" i="14"/>
  <c r="AV36" i="14"/>
  <c r="AW36" i="14" s="1"/>
  <c r="X36" i="14"/>
  <c r="AT24" i="14"/>
  <c r="AS24" i="14"/>
  <c r="AT16" i="14"/>
  <c r="AS16" i="14"/>
  <c r="AW49" i="14"/>
  <c r="X33" i="14"/>
  <c r="AV33" i="14"/>
  <c r="AW33" i="14" s="1"/>
  <c r="AV57" i="14"/>
  <c r="AW57" i="14" s="1"/>
  <c r="X57" i="14"/>
  <c r="AV7" i="14"/>
  <c r="AS57" i="14"/>
  <c r="AT57" i="14"/>
  <c r="X41" i="14"/>
  <c r="AV41" i="14"/>
  <c r="AW41" i="14" s="1"/>
  <c r="I31" i="13"/>
  <c r="I30" i="13"/>
  <c r="I29" i="13"/>
  <c r="I28" i="13"/>
  <c r="I27" i="13"/>
  <c r="W74" i="13"/>
  <c r="W73" i="13"/>
  <c r="W72" i="13"/>
  <c r="I71" i="13"/>
  <c r="W71" i="13" s="1"/>
  <c r="AR70" i="13"/>
  <c r="AS70" i="13" s="1"/>
  <c r="AC70" i="13"/>
  <c r="AO70" i="13" s="1"/>
  <c r="W70" i="13"/>
  <c r="I70" i="13"/>
  <c r="AU70" i="13" s="1"/>
  <c r="I69" i="13"/>
  <c r="AR68" i="13"/>
  <c r="AS68" i="13" s="1"/>
  <c r="AC68" i="13"/>
  <c r="AO68" i="13" s="1"/>
  <c r="W68" i="13"/>
  <c r="X68" i="13" s="1"/>
  <c r="I68" i="13"/>
  <c r="AU68" i="13" s="1"/>
  <c r="AO67" i="13"/>
  <c r="AC67" i="13"/>
  <c r="I67" i="13"/>
  <c r="W66" i="13"/>
  <c r="I66" i="13"/>
  <c r="W65" i="13"/>
  <c r="AU64" i="13"/>
  <c r="AO64" i="13"/>
  <c r="AC64" i="13"/>
  <c r="I64" i="13"/>
  <c r="AR63" i="13"/>
  <c r="AS63" i="13" s="1"/>
  <c r="AC63" i="13"/>
  <c r="AO63" i="13" s="1"/>
  <c r="W63" i="13"/>
  <c r="X63" i="13" s="1"/>
  <c r="I63" i="13"/>
  <c r="AU63" i="13" s="1"/>
  <c r="AO62" i="13"/>
  <c r="AC62" i="13"/>
  <c r="I62" i="13"/>
  <c r="AT61" i="13"/>
  <c r="AR61" i="13"/>
  <c r="AS61" i="13" s="1"/>
  <c r="AC61" i="13"/>
  <c r="AO61" i="13" s="1"/>
  <c r="W61" i="13"/>
  <c r="X61" i="13" s="1"/>
  <c r="I61" i="13"/>
  <c r="AU61" i="13" s="1"/>
  <c r="I60" i="13"/>
  <c r="AR59" i="13"/>
  <c r="AS59" i="13" s="1"/>
  <c r="AC59" i="13"/>
  <c r="AO59" i="13" s="1"/>
  <c r="W59" i="13"/>
  <c r="X59" i="13" s="1"/>
  <c r="I59" i="13"/>
  <c r="AU59" i="13" s="1"/>
  <c r="AO58" i="13"/>
  <c r="AC58" i="13"/>
  <c r="I58" i="13"/>
  <c r="AT57" i="13"/>
  <c r="AR57" i="13"/>
  <c r="AS57" i="13" s="1"/>
  <c r="AC57" i="13"/>
  <c r="AO57" i="13" s="1"/>
  <c r="W57" i="13"/>
  <c r="X57" i="13" s="1"/>
  <c r="I57" i="13"/>
  <c r="AU57" i="13" s="1"/>
  <c r="I56" i="13"/>
  <c r="I55" i="13"/>
  <c r="W55" i="13" s="1"/>
  <c r="X55" i="13" s="1"/>
  <c r="AT54" i="13"/>
  <c r="AR54" i="13"/>
  <c r="AS54" i="13" s="1"/>
  <c r="AC54" i="13"/>
  <c r="AO54" i="13" s="1"/>
  <c r="W54" i="13"/>
  <c r="X54" i="13" s="1"/>
  <c r="I54" i="13"/>
  <c r="AU54" i="13" s="1"/>
  <c r="AU53" i="13"/>
  <c r="AO53" i="13"/>
  <c r="AC53" i="13"/>
  <c r="I53" i="13"/>
  <c r="W52" i="13"/>
  <c r="I52" i="13"/>
  <c r="I51" i="13"/>
  <c r="W51" i="13" s="1"/>
  <c r="X51" i="13" s="1"/>
  <c r="AR50" i="13"/>
  <c r="AS50" i="13" s="1"/>
  <c r="AC50" i="13"/>
  <c r="AO50" i="13" s="1"/>
  <c r="W50" i="13"/>
  <c r="I50" i="13"/>
  <c r="AU50" i="13" s="1"/>
  <c r="AO49" i="13"/>
  <c r="AC49" i="13"/>
  <c r="I49" i="13"/>
  <c r="AT48" i="13"/>
  <c r="AR48" i="13"/>
  <c r="AS48" i="13" s="1"/>
  <c r="AC48" i="13"/>
  <c r="AO48" i="13" s="1"/>
  <c r="W48" i="13"/>
  <c r="X48" i="13" s="1"/>
  <c r="I48" i="13"/>
  <c r="AU48" i="13" s="1"/>
  <c r="AU47" i="13"/>
  <c r="AO47" i="13"/>
  <c r="AC47" i="13"/>
  <c r="I47" i="13"/>
  <c r="W46" i="13"/>
  <c r="I46" i="13"/>
  <c r="I45" i="13"/>
  <c r="W45" i="13" s="1"/>
  <c r="X45" i="13" s="1"/>
  <c r="AV44" i="13"/>
  <c r="AR44" i="13"/>
  <c r="AS44" i="13" s="1"/>
  <c r="AC44" i="13"/>
  <c r="AO44" i="13" s="1"/>
  <c r="W44" i="13"/>
  <c r="X44" i="13" s="1"/>
  <c r="I44" i="13"/>
  <c r="AU44" i="13" s="1"/>
  <c r="I43" i="13"/>
  <c r="AT42" i="13"/>
  <c r="AR42" i="13"/>
  <c r="AS42" i="13" s="1"/>
  <c r="AC42" i="13"/>
  <c r="AO42" i="13" s="1"/>
  <c r="W42" i="13"/>
  <c r="X42" i="13" s="1"/>
  <c r="I42" i="13"/>
  <c r="AU42" i="13" s="1"/>
  <c r="AU41" i="13"/>
  <c r="AO41" i="13"/>
  <c r="AC41" i="13"/>
  <c r="I41" i="13"/>
  <c r="AR40" i="13"/>
  <c r="AS40" i="13" s="1"/>
  <c r="AC40" i="13"/>
  <c r="AO40" i="13" s="1"/>
  <c r="W40" i="13"/>
  <c r="X40" i="13" s="1"/>
  <c r="I40" i="13"/>
  <c r="AU40" i="13" s="1"/>
  <c r="I39" i="13"/>
  <c r="AT38" i="13"/>
  <c r="AR38" i="13"/>
  <c r="AS38" i="13" s="1"/>
  <c r="AC38" i="13"/>
  <c r="AO38" i="13" s="1"/>
  <c r="W38" i="13"/>
  <c r="X38" i="13" s="1"/>
  <c r="I38" i="13"/>
  <c r="AU38" i="13" s="1"/>
  <c r="AU37" i="13"/>
  <c r="AO37" i="13"/>
  <c r="AC37" i="13"/>
  <c r="I37" i="13"/>
  <c r="AR36" i="13"/>
  <c r="AS36" i="13" s="1"/>
  <c r="AC36" i="13"/>
  <c r="AO36" i="13" s="1"/>
  <c r="W36" i="13"/>
  <c r="X36" i="13" s="1"/>
  <c r="I36" i="13"/>
  <c r="AU36" i="13" s="1"/>
  <c r="I35" i="13"/>
  <c r="AT34" i="13"/>
  <c r="AR34" i="13"/>
  <c r="AS34" i="13" s="1"/>
  <c r="AC34" i="13"/>
  <c r="AO34" i="13" s="1"/>
  <c r="W34" i="13"/>
  <c r="X34" i="13" s="1"/>
  <c r="I34" i="13"/>
  <c r="AU34" i="13" s="1"/>
  <c r="AU33" i="13"/>
  <c r="AO33" i="13"/>
  <c r="AC33" i="13"/>
  <c r="I33" i="13"/>
  <c r="W32" i="13"/>
  <c r="I32" i="13"/>
  <c r="AO31" i="13"/>
  <c r="AC31" i="13"/>
  <c r="AV31" i="13" s="1"/>
  <c r="AU30" i="13"/>
  <c r="AR30" i="13"/>
  <c r="AS30" i="13" s="1"/>
  <c r="AC30" i="13"/>
  <c r="AV30" i="13" s="1"/>
  <c r="W30" i="13"/>
  <c r="X30" i="13" s="1"/>
  <c r="AV29" i="13"/>
  <c r="AO29" i="13"/>
  <c r="AC29" i="13"/>
  <c r="AR29" i="13"/>
  <c r="AV28" i="13"/>
  <c r="AR28" i="13"/>
  <c r="AT28" i="13" s="1"/>
  <c r="AC28" i="13"/>
  <c r="AO28" i="13" s="1"/>
  <c r="W28" i="13"/>
  <c r="X28" i="13" s="1"/>
  <c r="AU28" i="13"/>
  <c r="AW28" i="13" s="1"/>
  <c r="AO27" i="13"/>
  <c r="AC27" i="13"/>
  <c r="AV27" i="13" s="1"/>
  <c r="AU27" i="13"/>
  <c r="W26" i="13"/>
  <c r="I26" i="13"/>
  <c r="I25" i="13"/>
  <c r="AR25" i="13" s="1"/>
  <c r="AT25" i="13" s="1"/>
  <c r="AT24" i="13"/>
  <c r="AR24" i="13"/>
  <c r="AS24" i="13" s="1"/>
  <c r="AC24" i="13"/>
  <c r="AO24" i="13" s="1"/>
  <c r="W24" i="13"/>
  <c r="X24" i="13" s="1"/>
  <c r="I24" i="13"/>
  <c r="AU24" i="13" s="1"/>
  <c r="AO23" i="13"/>
  <c r="AC23" i="13"/>
  <c r="I23" i="13"/>
  <c r="AR23" i="13" s="1"/>
  <c r="AR22" i="13"/>
  <c r="AT22" i="13" s="1"/>
  <c r="AC22" i="13"/>
  <c r="AO22" i="13" s="1"/>
  <c r="W22" i="13"/>
  <c r="AV22" i="13" s="1"/>
  <c r="I22" i="13"/>
  <c r="AU22" i="13" s="1"/>
  <c r="AO21" i="13"/>
  <c r="AC21" i="13"/>
  <c r="I21" i="13"/>
  <c r="AR21" i="13" s="1"/>
  <c r="W20" i="13"/>
  <c r="I20" i="13"/>
  <c r="AV19" i="13"/>
  <c r="AO19" i="13"/>
  <c r="AC19" i="13"/>
  <c r="AR19" i="13"/>
  <c r="AV18" i="13"/>
  <c r="AR18" i="13"/>
  <c r="AT18" i="13" s="1"/>
  <c r="AC18" i="13"/>
  <c r="AO18" i="13" s="1"/>
  <c r="W18" i="13"/>
  <c r="X18" i="13" s="1"/>
  <c r="AU18" i="13"/>
  <c r="AW18" i="13" s="1"/>
  <c r="AO17" i="13"/>
  <c r="AC17" i="13"/>
  <c r="AV17" i="13" s="1"/>
  <c r="AR17" i="13"/>
  <c r="AT16" i="13"/>
  <c r="AR16" i="13"/>
  <c r="AS16" i="13" s="1"/>
  <c r="AC16" i="13"/>
  <c r="AV16" i="13" s="1"/>
  <c r="W16" i="13"/>
  <c r="X16" i="13" s="1"/>
  <c r="AU16" i="13"/>
  <c r="AV15" i="13"/>
  <c r="AO15" i="13"/>
  <c r="AC15" i="13"/>
  <c r="AR15" i="13"/>
  <c r="AV14" i="13"/>
  <c r="AR14" i="13"/>
  <c r="AT14" i="13" s="1"/>
  <c r="AC14" i="13"/>
  <c r="AO14" i="13" s="1"/>
  <c r="W14" i="13"/>
  <c r="AU14" i="13"/>
  <c r="AW14" i="13" s="1"/>
  <c r="W13" i="13"/>
  <c r="AU12" i="13"/>
  <c r="AS12" i="13"/>
  <c r="AR12" i="13"/>
  <c r="AT12" i="13" s="1"/>
  <c r="W12" i="13"/>
  <c r="X12" i="13" s="1"/>
  <c r="Z12" i="13" s="1"/>
  <c r="AC12" i="13" s="1"/>
  <c r="I12" i="13"/>
  <c r="AV11" i="13"/>
  <c r="AO11" i="13"/>
  <c r="AC11" i="13"/>
  <c r="I11" i="13"/>
  <c r="AR11" i="13" s="1"/>
  <c r="AV10" i="13"/>
  <c r="AR10" i="13"/>
  <c r="AC10" i="13"/>
  <c r="AO10" i="13" s="1"/>
  <c r="W10" i="13"/>
  <c r="X10" i="13" s="1"/>
  <c r="I10" i="13"/>
  <c r="AU10" i="13" s="1"/>
  <c r="AV4" i="13"/>
  <c r="AU4" i="13"/>
  <c r="AW7" i="14" l="1"/>
  <c r="AW7" i="15"/>
  <c r="AT10" i="13"/>
  <c r="AS10" i="13"/>
  <c r="AT21" i="13"/>
  <c r="AS21" i="13"/>
  <c r="AW10" i="13"/>
  <c r="AW27" i="13"/>
  <c r="AT29" i="13"/>
  <c r="AS29" i="13"/>
  <c r="AT11" i="13"/>
  <c r="AS11" i="13"/>
  <c r="AT15" i="13"/>
  <c r="AS15" i="13"/>
  <c r="AW16" i="13"/>
  <c r="AV12" i="13"/>
  <c r="AW12" i="13" s="1"/>
  <c r="AO12" i="13"/>
  <c r="AT17" i="13"/>
  <c r="AS17" i="13"/>
  <c r="AS19" i="13"/>
  <c r="AT19" i="13"/>
  <c r="AW22" i="13"/>
  <c r="AT23" i="13"/>
  <c r="AS23" i="13"/>
  <c r="AU17" i="13"/>
  <c r="AW17" i="13" s="1"/>
  <c r="AU21" i="13"/>
  <c r="W35" i="13"/>
  <c r="AV36" i="13"/>
  <c r="AW36" i="13" s="1"/>
  <c r="W43" i="13"/>
  <c r="AR58" i="13"/>
  <c r="W58" i="13"/>
  <c r="AV59" i="13"/>
  <c r="AW59" i="13" s="1"/>
  <c r="AW30" i="13"/>
  <c r="AS14" i="13"/>
  <c r="AO16" i="13"/>
  <c r="W17" i="13"/>
  <c r="X17" i="13" s="1"/>
  <c r="AS18" i="13"/>
  <c r="W21" i="13"/>
  <c r="X22" i="13"/>
  <c r="AS22" i="13"/>
  <c r="W25" i="13"/>
  <c r="X25" i="13" s="1"/>
  <c r="W27" i="13"/>
  <c r="X27" i="13" s="1"/>
  <c r="AR27" i="13"/>
  <c r="AS28" i="13"/>
  <c r="AO30" i="13"/>
  <c r="AR37" i="13"/>
  <c r="W37" i="13"/>
  <c r="AV38" i="13"/>
  <c r="AW38" i="13" s="1"/>
  <c r="AT40" i="13"/>
  <c r="AR47" i="13"/>
  <c r="W47" i="13"/>
  <c r="AV48" i="13"/>
  <c r="AW48" i="13" s="1"/>
  <c r="AT50" i="13"/>
  <c r="AU58" i="13"/>
  <c r="W60" i="13"/>
  <c r="AV61" i="13"/>
  <c r="AW61" i="13" s="1"/>
  <c r="AT63" i="13"/>
  <c r="AT68" i="13"/>
  <c r="AU15" i="13"/>
  <c r="AW15" i="13" s="1"/>
  <c r="AU19" i="13"/>
  <c r="AW19" i="13" s="1"/>
  <c r="AU23" i="13"/>
  <c r="AV24" i="13"/>
  <c r="AW24" i="13" s="1"/>
  <c r="AU29" i="13"/>
  <c r="AW29" i="13" s="1"/>
  <c r="AR31" i="13"/>
  <c r="W31" i="13"/>
  <c r="X31" i="13" s="1"/>
  <c r="W39" i="13"/>
  <c r="AV40" i="13"/>
  <c r="AW40" i="13" s="1"/>
  <c r="AR49" i="13"/>
  <c r="W49" i="13"/>
  <c r="AV50" i="13"/>
  <c r="AW50" i="13" s="1"/>
  <c r="AR62" i="13"/>
  <c r="W62" i="13"/>
  <c r="AV63" i="13"/>
  <c r="AW63" i="13" s="1"/>
  <c r="AR67" i="13"/>
  <c r="W67" i="13"/>
  <c r="AV68" i="13"/>
  <c r="AW68" i="13" s="1"/>
  <c r="AW70" i="13"/>
  <c r="AT70" i="13"/>
  <c r="AU11" i="13"/>
  <c r="AW11" i="13" s="1"/>
  <c r="W11" i="13"/>
  <c r="X11" i="13" s="1"/>
  <c r="W15" i="13"/>
  <c r="X15" i="13" s="1"/>
  <c r="W19" i="13"/>
  <c r="X19" i="13" s="1"/>
  <c r="W23" i="13"/>
  <c r="W29" i="13"/>
  <c r="AT30" i="13"/>
  <c r="AU31" i="13"/>
  <c r="AW31" i="13" s="1"/>
  <c r="AR33" i="13"/>
  <c r="W33" i="13"/>
  <c r="AV34" i="13"/>
  <c r="AW34" i="13" s="1"/>
  <c r="AT36" i="13"/>
  <c r="AR41" i="13"/>
  <c r="W41" i="13"/>
  <c r="AV42" i="13"/>
  <c r="AW42" i="13" s="1"/>
  <c r="AW44" i="13"/>
  <c r="AT44" i="13"/>
  <c r="AU49" i="13"/>
  <c r="AR53" i="13"/>
  <c r="W53" i="13"/>
  <c r="AV54" i="13"/>
  <c r="AW54" i="13" s="1"/>
  <c r="AV57" i="13"/>
  <c r="AW57" i="13" s="1"/>
  <c r="AT59" i="13"/>
  <c r="AU62" i="13"/>
  <c r="AR64" i="13"/>
  <c r="W64" i="13"/>
  <c r="AU67" i="13"/>
  <c r="W69" i="13"/>
  <c r="AV70" i="13"/>
  <c r="W56" i="13"/>
  <c r="AT64" i="13" l="1"/>
  <c r="AS64" i="13"/>
  <c r="AT49" i="13"/>
  <c r="AS49" i="13"/>
  <c r="AT31" i="13"/>
  <c r="AS31" i="13"/>
  <c r="AT37" i="13"/>
  <c r="AS37" i="13"/>
  <c r="X21" i="13"/>
  <c r="AV21" i="13"/>
  <c r="AV7" i="13" s="1"/>
  <c r="AV62" i="13"/>
  <c r="AV47" i="13"/>
  <c r="AW47" i="13" s="1"/>
  <c r="X47" i="13"/>
  <c r="AV58" i="13"/>
  <c r="AW58" i="13" s="1"/>
  <c r="X58" i="13"/>
  <c r="AT53" i="13"/>
  <c r="AS53" i="13"/>
  <c r="AT41" i="13"/>
  <c r="AS41" i="13"/>
  <c r="AW62" i="13"/>
  <c r="AV33" i="13"/>
  <c r="AW33" i="13" s="1"/>
  <c r="X33" i="13"/>
  <c r="AT33" i="13"/>
  <c r="AS33" i="13"/>
  <c r="AV23" i="13"/>
  <c r="X23" i="13"/>
  <c r="AV67" i="13"/>
  <c r="AW67" i="13" s="1"/>
  <c r="X67" i="13"/>
  <c r="AT62" i="13"/>
  <c r="AS62" i="13"/>
  <c r="AT27" i="13"/>
  <c r="AS27" i="13"/>
  <c r="AT58" i="13"/>
  <c r="AS58" i="13"/>
  <c r="AT47" i="13"/>
  <c r="AS47" i="13"/>
  <c r="AV64" i="13"/>
  <c r="AW64" i="13" s="1"/>
  <c r="X64" i="13"/>
  <c r="AV53" i="13"/>
  <c r="AW53" i="13" s="1"/>
  <c r="X53" i="13"/>
  <c r="AV41" i="13"/>
  <c r="AW41" i="13" s="1"/>
  <c r="X41" i="13"/>
  <c r="AT67" i="13"/>
  <c r="AS67" i="13"/>
  <c r="AV49" i="13"/>
  <c r="AW49" i="13" s="1"/>
  <c r="X49" i="13"/>
  <c r="AW23" i="13"/>
  <c r="AV37" i="13"/>
  <c r="AW37" i="13" s="1"/>
  <c r="X37" i="13"/>
  <c r="AU7" i="13"/>
  <c r="AW7" i="13" l="1"/>
  <c r="AW21" i="13"/>
  <c r="W74" i="8" l="1"/>
  <c r="W73" i="8"/>
  <c r="W72" i="8"/>
  <c r="I71" i="8"/>
  <c r="W71" i="8" s="1"/>
  <c r="AS70" i="8"/>
  <c r="AC70" i="8"/>
  <c r="AO70" i="8" s="1"/>
  <c r="I70" i="8"/>
  <c r="AR70" i="8" s="1"/>
  <c r="AT70" i="8" s="1"/>
  <c r="W69" i="8"/>
  <c r="I69" i="8"/>
  <c r="AO68" i="8"/>
  <c r="AC68" i="8"/>
  <c r="I68" i="8"/>
  <c r="AU68" i="8" s="1"/>
  <c r="AC67" i="8"/>
  <c r="AO67" i="8" s="1"/>
  <c r="I67" i="8"/>
  <c r="I66" i="8"/>
  <c r="W65" i="8"/>
  <c r="AO64" i="8"/>
  <c r="AC64" i="8"/>
  <c r="I64" i="8"/>
  <c r="AC63" i="8"/>
  <c r="AO63" i="8" s="1"/>
  <c r="I63" i="8"/>
  <c r="AR63" i="8" s="1"/>
  <c r="AT63" i="8" s="1"/>
  <c r="W62" i="8"/>
  <c r="I62" i="8"/>
  <c r="AU61" i="8"/>
  <c r="AO61" i="8"/>
  <c r="AC61" i="8"/>
  <c r="W61" i="8"/>
  <c r="X61" i="8" s="1"/>
  <c r="I61" i="8"/>
  <c r="AR61" i="8" s="1"/>
  <c r="I60" i="8"/>
  <c r="AC59" i="8"/>
  <c r="AO59" i="8" s="1"/>
  <c r="I59" i="8"/>
  <c r="AR59" i="8" s="1"/>
  <c r="AT59" i="8" s="1"/>
  <c r="AR58" i="8"/>
  <c r="AT58" i="8" s="1"/>
  <c r="AC58" i="8"/>
  <c r="AO58" i="8" s="1"/>
  <c r="X58" i="8"/>
  <c r="W58" i="8"/>
  <c r="AV58" i="8" s="1"/>
  <c r="I58" i="8"/>
  <c r="AU58" i="8" s="1"/>
  <c r="AU57" i="8"/>
  <c r="AO57" i="8"/>
  <c r="AC57" i="8"/>
  <c r="W57" i="8"/>
  <c r="X57" i="8" s="1"/>
  <c r="I57" i="8"/>
  <c r="AR57" i="8" s="1"/>
  <c r="I56" i="8"/>
  <c r="I55" i="8"/>
  <c r="W55" i="8" s="1"/>
  <c r="X55" i="8" s="1"/>
  <c r="AC54" i="8"/>
  <c r="AO54" i="8" s="1"/>
  <c r="I54" i="8"/>
  <c r="AR54" i="8" s="1"/>
  <c r="AT54" i="8" s="1"/>
  <c r="AR53" i="8"/>
  <c r="AT53" i="8" s="1"/>
  <c r="AC53" i="8"/>
  <c r="AO53" i="8" s="1"/>
  <c r="W53" i="8"/>
  <c r="AV53" i="8" s="1"/>
  <c r="I53" i="8"/>
  <c r="AU53" i="8" s="1"/>
  <c r="W52" i="8"/>
  <c r="I52" i="8"/>
  <c r="I51" i="8"/>
  <c r="W51" i="8" s="1"/>
  <c r="X51" i="8" s="1"/>
  <c r="AC50" i="8"/>
  <c r="AO50" i="8" s="1"/>
  <c r="I50" i="8"/>
  <c r="AR50" i="8" s="1"/>
  <c r="AT50" i="8" s="1"/>
  <c r="AR49" i="8"/>
  <c r="AT49" i="8" s="1"/>
  <c r="AC49" i="8"/>
  <c r="AO49" i="8" s="1"/>
  <c r="X49" i="8"/>
  <c r="W49" i="8"/>
  <c r="AV49" i="8" s="1"/>
  <c r="I49" i="8"/>
  <c r="AU49" i="8" s="1"/>
  <c r="AU48" i="8"/>
  <c r="AO48" i="8"/>
  <c r="AC48" i="8"/>
  <c r="W48" i="8"/>
  <c r="X48" i="8" s="1"/>
  <c r="I48" i="8"/>
  <c r="AR48" i="8" s="1"/>
  <c r="AO47" i="8"/>
  <c r="AC47" i="8"/>
  <c r="I47" i="8"/>
  <c r="W46" i="8"/>
  <c r="I46" i="8"/>
  <c r="W45" i="8"/>
  <c r="X45" i="8" s="1"/>
  <c r="I45" i="8"/>
  <c r="AV44" i="8"/>
  <c r="AU44" i="8"/>
  <c r="AW44" i="8" s="1"/>
  <c r="AO44" i="8"/>
  <c r="AC44" i="8"/>
  <c r="W44" i="8"/>
  <c r="X44" i="8" s="1"/>
  <c r="I44" i="8"/>
  <c r="AR44" i="8" s="1"/>
  <c r="I43" i="8"/>
  <c r="AT42" i="8"/>
  <c r="AC42" i="8"/>
  <c r="AO42" i="8" s="1"/>
  <c r="W42" i="8"/>
  <c r="AV42" i="8" s="1"/>
  <c r="I42" i="8"/>
  <c r="AR42" i="8" s="1"/>
  <c r="AS42" i="8" s="1"/>
  <c r="AS41" i="8"/>
  <c r="AR41" i="8"/>
  <c r="AT41" i="8" s="1"/>
  <c r="AO41" i="8"/>
  <c r="AC41" i="8"/>
  <c r="W41" i="8"/>
  <c r="AV41" i="8" s="1"/>
  <c r="I41" i="8"/>
  <c r="AU41" i="8" s="1"/>
  <c r="AU40" i="8"/>
  <c r="AO40" i="8"/>
  <c r="AC40" i="8"/>
  <c r="W40" i="8"/>
  <c r="X40" i="8" s="1"/>
  <c r="I40" i="8"/>
  <c r="AR40" i="8" s="1"/>
  <c r="I39" i="8"/>
  <c r="AT38" i="8"/>
  <c r="AS38" i="8"/>
  <c r="AR38" i="8"/>
  <c r="AC38" i="8"/>
  <c r="AO38" i="8" s="1"/>
  <c r="W38" i="8"/>
  <c r="AV38" i="8" s="1"/>
  <c r="I38" i="8"/>
  <c r="AU38" i="8" s="1"/>
  <c r="AW38" i="8" s="1"/>
  <c r="AR37" i="8"/>
  <c r="AO37" i="8"/>
  <c r="AC37" i="8"/>
  <c r="W37" i="8"/>
  <c r="I37" i="8"/>
  <c r="AU37" i="8" s="1"/>
  <c r="AO36" i="8"/>
  <c r="AC36" i="8"/>
  <c r="I36" i="8"/>
  <c r="I35" i="8"/>
  <c r="AT34" i="8"/>
  <c r="AS34" i="8"/>
  <c r="AR34" i="8"/>
  <c r="AC34" i="8"/>
  <c r="AO34" i="8" s="1"/>
  <c r="W34" i="8"/>
  <c r="AV34" i="8" s="1"/>
  <c r="I34" i="8"/>
  <c r="AU34" i="8" s="1"/>
  <c r="AS33" i="8"/>
  <c r="AR33" i="8"/>
  <c r="AT33" i="8" s="1"/>
  <c r="AO33" i="8"/>
  <c r="AC33" i="8"/>
  <c r="W33" i="8"/>
  <c r="AV33" i="8" s="1"/>
  <c r="I33" i="8"/>
  <c r="AU33" i="8" s="1"/>
  <c r="AW33" i="8" s="1"/>
  <c r="W32" i="8"/>
  <c r="I32" i="8"/>
  <c r="AU31" i="8"/>
  <c r="AW31" i="8" s="1"/>
  <c r="AO31" i="8"/>
  <c r="AC31" i="8"/>
  <c r="AV31" i="8" s="1"/>
  <c r="I31" i="8"/>
  <c r="AV30" i="8"/>
  <c r="AO30" i="8"/>
  <c r="AC30" i="8"/>
  <c r="I30" i="8"/>
  <c r="AR30" i="8" s="1"/>
  <c r="AT30" i="8" s="1"/>
  <c r="AV29" i="8"/>
  <c r="AR29" i="8"/>
  <c r="AC29" i="8"/>
  <c r="AO29" i="8" s="1"/>
  <c r="W29" i="8"/>
  <c r="X29" i="8" s="1"/>
  <c r="I29" i="8"/>
  <c r="AU29" i="8" s="1"/>
  <c r="AW29" i="8" s="1"/>
  <c r="AO28" i="8"/>
  <c r="AC28" i="8"/>
  <c r="AV28" i="8" s="1"/>
  <c r="I28" i="8"/>
  <c r="AV27" i="8"/>
  <c r="AR27" i="8"/>
  <c r="AS27" i="8" s="1"/>
  <c r="AC27" i="8"/>
  <c r="AO27" i="8" s="1"/>
  <c r="W27" i="8"/>
  <c r="X27" i="8" s="1"/>
  <c r="I27" i="8"/>
  <c r="AU27" i="8" s="1"/>
  <c r="I26" i="8"/>
  <c r="AR25" i="8"/>
  <c r="AT25" i="8" s="1"/>
  <c r="W25" i="8"/>
  <c r="X25" i="8" s="1"/>
  <c r="I25" i="8"/>
  <c r="AO24" i="8"/>
  <c r="AC24" i="8"/>
  <c r="I24" i="8"/>
  <c r="AR23" i="8"/>
  <c r="AS23" i="8" s="1"/>
  <c r="AC23" i="8"/>
  <c r="AO23" i="8" s="1"/>
  <c r="W23" i="8"/>
  <c r="X23" i="8" s="1"/>
  <c r="I23" i="8"/>
  <c r="AU23" i="8" s="1"/>
  <c r="AO22" i="8"/>
  <c r="AC22" i="8"/>
  <c r="I22" i="8"/>
  <c r="AR21" i="8"/>
  <c r="AS21" i="8" s="1"/>
  <c r="AC21" i="8"/>
  <c r="AO21" i="8" s="1"/>
  <c r="W21" i="8"/>
  <c r="X21" i="8" s="1"/>
  <c r="I21" i="8"/>
  <c r="AU21" i="8" s="1"/>
  <c r="I20" i="8"/>
  <c r="AV19" i="8"/>
  <c r="AR19" i="8"/>
  <c r="AS19" i="8" s="1"/>
  <c r="AC19" i="8"/>
  <c r="AO19" i="8" s="1"/>
  <c r="W19" i="8"/>
  <c r="X19" i="8" s="1"/>
  <c r="I19" i="8"/>
  <c r="AU19" i="8" s="1"/>
  <c r="AW19" i="8" s="1"/>
  <c r="AO18" i="8"/>
  <c r="AC18" i="8"/>
  <c r="AV18" i="8" s="1"/>
  <c r="I18" i="8"/>
  <c r="AV17" i="8"/>
  <c r="AT17" i="8"/>
  <c r="AR17" i="8"/>
  <c r="AS17" i="8" s="1"/>
  <c r="AC17" i="8"/>
  <c r="AO17" i="8" s="1"/>
  <c r="W17" i="8"/>
  <c r="X17" i="8" s="1"/>
  <c r="I17" i="8"/>
  <c r="AU17" i="8" s="1"/>
  <c r="AW17" i="8" s="1"/>
  <c r="AO16" i="8"/>
  <c r="AC16" i="8"/>
  <c r="AV16" i="8" s="1"/>
  <c r="I16" i="8"/>
  <c r="AV15" i="8"/>
  <c r="AR15" i="8"/>
  <c r="AS15" i="8" s="1"/>
  <c r="AC15" i="8"/>
  <c r="AO15" i="8" s="1"/>
  <c r="W15" i="8"/>
  <c r="X15" i="8" s="1"/>
  <c r="I15" i="8"/>
  <c r="AU15" i="8" s="1"/>
  <c r="AO14" i="8"/>
  <c r="AC14" i="8"/>
  <c r="AV14" i="8" s="1"/>
  <c r="I14" i="8"/>
  <c r="W13" i="8"/>
  <c r="AR12" i="8"/>
  <c r="AS12" i="8" s="1"/>
  <c r="I12" i="8"/>
  <c r="AV11" i="8"/>
  <c r="AR11" i="8"/>
  <c r="AS11" i="8" s="1"/>
  <c r="AC11" i="8"/>
  <c r="AO11" i="8" s="1"/>
  <c r="W11" i="8"/>
  <c r="X11" i="8" s="1"/>
  <c r="I11" i="8"/>
  <c r="AU11" i="8" s="1"/>
  <c r="AO10" i="8"/>
  <c r="AC10" i="8"/>
  <c r="AV10" i="8" s="1"/>
  <c r="I10" i="8"/>
  <c r="AV4" i="8"/>
  <c r="AU4" i="8"/>
  <c r="AW41" i="8" l="1"/>
  <c r="AW53" i="8"/>
  <c r="AW34" i="8"/>
  <c r="X41" i="8"/>
  <c r="X42" i="8"/>
  <c r="AW49" i="8"/>
  <c r="X53" i="8"/>
  <c r="AW58" i="8"/>
  <c r="X34" i="8"/>
  <c r="AV23" i="8"/>
  <c r="AW23" i="8" s="1"/>
  <c r="X33" i="8"/>
  <c r="X38" i="8"/>
  <c r="AR10" i="8"/>
  <c r="W10" i="8"/>
  <c r="X10" i="8" s="1"/>
  <c r="AR14" i="8"/>
  <c r="W14" i="8"/>
  <c r="X14" i="8" s="1"/>
  <c r="AR22" i="8"/>
  <c r="W22" i="8"/>
  <c r="AS30" i="8"/>
  <c r="AU36" i="8"/>
  <c r="W36" i="8"/>
  <c r="AT37" i="8"/>
  <c r="AS37" i="8"/>
  <c r="AT40" i="8"/>
  <c r="AS40" i="8"/>
  <c r="AR16" i="8"/>
  <c r="W16" i="8"/>
  <c r="X16" i="8" s="1"/>
  <c r="AT19" i="8"/>
  <c r="AU22" i="8"/>
  <c r="AR24" i="8"/>
  <c r="W24" i="8"/>
  <c r="AR28" i="8"/>
  <c r="W28" i="8"/>
  <c r="X28" i="8" s="1"/>
  <c r="AV37" i="8"/>
  <c r="AW37" i="8" s="1"/>
  <c r="X37" i="8"/>
  <c r="AT44" i="8"/>
  <c r="AS44" i="8"/>
  <c r="W39" i="8"/>
  <c r="AU10" i="8"/>
  <c r="AU12" i="8"/>
  <c r="W12" i="8"/>
  <c r="AT12" i="8"/>
  <c r="AU14" i="8"/>
  <c r="AW14" i="8" s="1"/>
  <c r="AU16" i="8"/>
  <c r="AW16" i="8" s="1"/>
  <c r="AR18" i="8"/>
  <c r="W18" i="8"/>
  <c r="X18" i="8" s="1"/>
  <c r="AT21" i="8"/>
  <c r="AU24" i="8"/>
  <c r="AU28" i="8"/>
  <c r="AW28" i="8" s="1"/>
  <c r="AT29" i="8"/>
  <c r="AS29" i="8"/>
  <c r="AT48" i="8"/>
  <c r="AS48" i="8"/>
  <c r="AT57" i="8"/>
  <c r="AS57" i="8"/>
  <c r="AT61" i="8"/>
  <c r="AS61" i="8"/>
  <c r="AW11" i="8"/>
  <c r="AT11" i="8"/>
  <c r="AW15" i="8"/>
  <c r="AT15" i="8"/>
  <c r="AU18" i="8"/>
  <c r="AW18" i="8" s="1"/>
  <c r="W20" i="8"/>
  <c r="AV21" i="8"/>
  <c r="AW21" i="8" s="1"/>
  <c r="AT23" i="8"/>
  <c r="W26" i="8"/>
  <c r="AW27" i="8"/>
  <c r="AT27" i="8"/>
  <c r="AR36" i="8"/>
  <c r="W43" i="8"/>
  <c r="AR31" i="8"/>
  <c r="W31" i="8"/>
  <c r="X31" i="8" s="1"/>
  <c r="AV48" i="8"/>
  <c r="AW48" i="8" s="1"/>
  <c r="AS50" i="8"/>
  <c r="AS53" i="8"/>
  <c r="AS58" i="8"/>
  <c r="AV61" i="8"/>
  <c r="AS63" i="8"/>
  <c r="AR67" i="8"/>
  <c r="W67" i="8"/>
  <c r="AU67" i="8"/>
  <c r="AR47" i="8"/>
  <c r="W47" i="8"/>
  <c r="AU47" i="8"/>
  <c r="W60" i="8"/>
  <c r="AR68" i="8"/>
  <c r="AU30" i="8"/>
  <c r="AW30" i="8" s="1"/>
  <c r="W30" i="8"/>
  <c r="X30" i="8" s="1"/>
  <c r="W35" i="8"/>
  <c r="AV40" i="8"/>
  <c r="AW40" i="8" s="1"/>
  <c r="AS49" i="8"/>
  <c r="AS54" i="8"/>
  <c r="W56" i="8"/>
  <c r="AV57" i="8"/>
  <c r="AW57" i="8" s="1"/>
  <c r="AS59" i="8"/>
  <c r="W68" i="8"/>
  <c r="AW61" i="8"/>
  <c r="AR64" i="8"/>
  <c r="W64" i="8"/>
  <c r="AU64" i="8"/>
  <c r="AU42" i="8"/>
  <c r="AW42" i="8" s="1"/>
  <c r="AU50" i="8"/>
  <c r="AU54" i="8"/>
  <c r="AU59" i="8"/>
  <c r="AU63" i="8"/>
  <c r="AU70" i="8"/>
  <c r="W50" i="8"/>
  <c r="W54" i="8"/>
  <c r="W59" i="8"/>
  <c r="W63" i="8"/>
  <c r="W66" i="8"/>
  <c r="W70" i="8"/>
  <c r="AV63" i="8" l="1"/>
  <c r="X63" i="8"/>
  <c r="X67" i="8"/>
  <c r="AV67" i="8"/>
  <c r="AW67" i="8" s="1"/>
  <c r="AU7" i="8"/>
  <c r="AW10" i="8"/>
  <c r="AT28" i="8"/>
  <c r="AS28" i="8"/>
  <c r="AV22" i="8"/>
  <c r="AW22" i="8" s="1"/>
  <c r="X22" i="8"/>
  <c r="AV24" i="8"/>
  <c r="AW24" i="8" s="1"/>
  <c r="X24" i="8"/>
  <c r="X36" i="8"/>
  <c r="AV36" i="8"/>
  <c r="AW36" i="8" s="1"/>
  <c r="AT22" i="8"/>
  <c r="AS22" i="8"/>
  <c r="AT10" i="8"/>
  <c r="AS10" i="8"/>
  <c r="AW59" i="8"/>
  <c r="AV59" i="8"/>
  <c r="X59" i="8"/>
  <c r="AW50" i="8"/>
  <c r="X64" i="8"/>
  <c r="AV64" i="8"/>
  <c r="AW64" i="8" s="1"/>
  <c r="X47" i="8"/>
  <c r="AV47" i="8"/>
  <c r="AW47" i="8" s="1"/>
  <c r="AS67" i="8"/>
  <c r="AT67" i="8"/>
  <c r="AS31" i="8"/>
  <c r="AT31" i="8"/>
  <c r="AV70" i="8"/>
  <c r="AW70" i="8" s="1"/>
  <c r="AV54" i="8"/>
  <c r="AW54" i="8" s="1"/>
  <c r="X54" i="8"/>
  <c r="AW63" i="8"/>
  <c r="AS64" i="8"/>
  <c r="AT64" i="8"/>
  <c r="X68" i="8"/>
  <c r="AV68" i="8"/>
  <c r="AW68" i="8" s="1"/>
  <c r="AT68" i="8"/>
  <c r="AS68" i="8"/>
  <c r="AS47" i="8"/>
  <c r="AT47" i="8"/>
  <c r="AT18" i="8"/>
  <c r="AS18" i="8"/>
  <c r="X12" i="8"/>
  <c r="Z12" i="8" s="1"/>
  <c r="AC12" i="8" s="1"/>
  <c r="AT24" i="8"/>
  <c r="AS24" i="8"/>
  <c r="AT16" i="8"/>
  <c r="AS16" i="8"/>
  <c r="AV50" i="8"/>
  <c r="AT36" i="8"/>
  <c r="AS36" i="8"/>
  <c r="AT14" i="8"/>
  <c r="AS14" i="8"/>
  <c r="AO12" i="8" l="1"/>
  <c r="AV12" i="8"/>
  <c r="AV7" i="8" l="1"/>
  <c r="AW7" i="8" s="1"/>
  <c r="AW12" i="8"/>
  <c r="AZ16" i="10" l="1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30" i="10"/>
  <c r="AZ31" i="10"/>
  <c r="AZ32" i="10"/>
  <c r="AZ33" i="10"/>
  <c r="AZ34" i="10"/>
  <c r="AZ35" i="10"/>
  <c r="AZ36" i="10"/>
  <c r="AZ37" i="10"/>
  <c r="AZ38" i="10"/>
  <c r="AZ39" i="10"/>
  <c r="AZ40" i="10"/>
  <c r="AZ41" i="10"/>
  <c r="AZ42" i="10"/>
  <c r="AZ43" i="10"/>
  <c r="AZ44" i="10"/>
  <c r="AZ45" i="10"/>
  <c r="AZ46" i="10"/>
  <c r="AZ47" i="10"/>
  <c r="AZ48" i="10"/>
  <c r="AZ49" i="10"/>
  <c r="AZ50" i="10"/>
  <c r="AZ51" i="10"/>
  <c r="AZ52" i="10"/>
  <c r="AZ53" i="10"/>
  <c r="AZ54" i="10"/>
  <c r="AZ55" i="10"/>
  <c r="AZ56" i="10"/>
  <c r="AZ57" i="10"/>
  <c r="AZ58" i="10"/>
  <c r="AZ59" i="10"/>
  <c r="AZ60" i="10"/>
  <c r="AZ61" i="10"/>
  <c r="AZ62" i="10"/>
  <c r="AZ63" i="10"/>
  <c r="AZ64" i="10"/>
  <c r="AZ65" i="10"/>
  <c r="AZ66" i="10"/>
  <c r="AZ67" i="10"/>
  <c r="AZ68" i="10"/>
  <c r="AZ15" i="10"/>
  <c r="AZ14" i="10"/>
  <c r="X11" i="10"/>
  <c r="X12" i="10"/>
  <c r="X14" i="10"/>
  <c r="X15" i="10"/>
  <c r="X16" i="10"/>
  <c r="X17" i="10"/>
  <c r="X18" i="10"/>
  <c r="X19" i="10"/>
  <c r="X21" i="10"/>
  <c r="X22" i="10"/>
  <c r="X23" i="10"/>
  <c r="X24" i="10"/>
  <c r="X25" i="10"/>
  <c r="X27" i="10"/>
  <c r="X28" i="10"/>
  <c r="X29" i="10"/>
  <c r="X30" i="10"/>
  <c r="X31" i="10"/>
  <c r="X33" i="10"/>
  <c r="X34" i="10"/>
  <c r="X36" i="10"/>
  <c r="X37" i="10"/>
  <c r="X38" i="10"/>
  <c r="X40" i="10"/>
  <c r="X41" i="10"/>
  <c r="X42" i="10"/>
  <c r="X44" i="10"/>
  <c r="X45" i="10"/>
  <c r="X47" i="10"/>
  <c r="X48" i="10"/>
  <c r="X49" i="10"/>
  <c r="X50" i="10"/>
  <c r="X51" i="10"/>
  <c r="X53" i="10"/>
  <c r="X54" i="10"/>
  <c r="X55" i="10"/>
  <c r="X57" i="10"/>
  <c r="X58" i="10"/>
  <c r="X59" i="10"/>
  <c r="X61" i="10"/>
  <c r="X63" i="10"/>
  <c r="X64" i="10"/>
  <c r="X67" i="10"/>
  <c r="X68" i="10"/>
  <c r="X69" i="10"/>
  <c r="X70" i="10"/>
  <c r="X71" i="10"/>
  <c r="X72" i="10"/>
  <c r="X73" i="10"/>
  <c r="X74" i="10"/>
  <c r="W11" i="10"/>
  <c r="W12" i="10"/>
  <c r="W14" i="10"/>
  <c r="W15" i="10"/>
  <c r="W16" i="10"/>
  <c r="W17" i="10"/>
  <c r="W18" i="10"/>
  <c r="W19" i="10"/>
  <c r="W22" i="10"/>
  <c r="W23" i="10"/>
  <c r="W24" i="10"/>
  <c r="W25" i="10"/>
  <c r="W27" i="10"/>
  <c r="W28" i="10"/>
  <c r="W29" i="10"/>
  <c r="W30" i="10"/>
  <c r="W33" i="10"/>
  <c r="W34" i="10"/>
  <c r="W37" i="10"/>
  <c r="W40" i="10"/>
  <c r="W41" i="10"/>
  <c r="W42" i="10"/>
  <c r="W44" i="10"/>
  <c r="W45" i="10"/>
  <c r="W47" i="10"/>
  <c r="W48" i="10"/>
  <c r="W49" i="10"/>
  <c r="W50" i="10"/>
  <c r="W51" i="10"/>
  <c r="W53" i="10"/>
  <c r="W54" i="10"/>
  <c r="W55" i="10"/>
  <c r="W57" i="10"/>
  <c r="W58" i="10"/>
  <c r="W59" i="10"/>
  <c r="W61" i="10"/>
  <c r="W63" i="10"/>
  <c r="W64" i="10"/>
  <c r="W67" i="10"/>
  <c r="W68" i="10"/>
  <c r="W69" i="10"/>
  <c r="W70" i="10"/>
  <c r="W71" i="10"/>
  <c r="W72" i="10"/>
  <c r="W73" i="10"/>
  <c r="W74" i="10"/>
  <c r="W10" i="10"/>
  <c r="I71" i="10" l="1"/>
  <c r="AU70" i="10"/>
  <c r="AC70" i="10"/>
  <c r="AO70" i="10" s="1"/>
  <c r="I70" i="10"/>
  <c r="AR69" i="10"/>
  <c r="AS69" i="10" s="1"/>
  <c r="AC69" i="10"/>
  <c r="AO69" i="10" s="1"/>
  <c r="I69" i="10"/>
  <c r="AU68" i="10"/>
  <c r="AO68" i="10"/>
  <c r="AC68" i="10"/>
  <c r="I68" i="10"/>
  <c r="AO67" i="10"/>
  <c r="AC67" i="10"/>
  <c r="I67" i="10"/>
  <c r="I66" i="10"/>
  <c r="AU64" i="10"/>
  <c r="AO64" i="10"/>
  <c r="AC64" i="10"/>
  <c r="I64" i="10"/>
  <c r="AO63" i="10"/>
  <c r="AC63" i="10"/>
  <c r="I63" i="10"/>
  <c r="I62" i="10"/>
  <c r="AO61" i="10"/>
  <c r="AC61" i="10"/>
  <c r="I61" i="10"/>
  <c r="I60" i="10"/>
  <c r="AO59" i="10"/>
  <c r="AC59" i="10"/>
  <c r="I59" i="10"/>
  <c r="AU58" i="10"/>
  <c r="AO58" i="10"/>
  <c r="AC58" i="10"/>
  <c r="I58" i="10"/>
  <c r="AO57" i="10"/>
  <c r="AC57" i="10"/>
  <c r="I57" i="10"/>
  <c r="I56" i="10"/>
  <c r="I55" i="10"/>
  <c r="AT54" i="10"/>
  <c r="AR54" i="10"/>
  <c r="AS54" i="10" s="1"/>
  <c r="AC54" i="10"/>
  <c r="AO54" i="10" s="1"/>
  <c r="I54" i="10"/>
  <c r="AU54" i="10" s="1"/>
  <c r="AR53" i="10"/>
  <c r="AC53" i="10"/>
  <c r="AO53" i="10" s="1"/>
  <c r="I53" i="10"/>
  <c r="AU53" i="10" s="1"/>
  <c r="I52" i="10"/>
  <c r="I51" i="10"/>
  <c r="AT50" i="10"/>
  <c r="AR50" i="10"/>
  <c r="AS50" i="10" s="1"/>
  <c r="AC50" i="10"/>
  <c r="AO50" i="10" s="1"/>
  <c r="I50" i="10"/>
  <c r="AU50" i="10" s="1"/>
  <c r="AR49" i="10"/>
  <c r="AC49" i="10"/>
  <c r="AO49" i="10" s="1"/>
  <c r="I49" i="10"/>
  <c r="AU49" i="10" s="1"/>
  <c r="AT48" i="10"/>
  <c r="AR48" i="10"/>
  <c r="AS48" i="10" s="1"/>
  <c r="AC48" i="10"/>
  <c r="AO48" i="10" s="1"/>
  <c r="I48" i="10"/>
  <c r="AU48" i="10" s="1"/>
  <c r="AV47" i="10"/>
  <c r="AR47" i="10"/>
  <c r="AS47" i="10" s="1"/>
  <c r="AC47" i="10"/>
  <c r="AO47" i="10" s="1"/>
  <c r="I47" i="10"/>
  <c r="AU47" i="10" s="1"/>
  <c r="I46" i="10"/>
  <c r="I45" i="10"/>
  <c r="AT44" i="10"/>
  <c r="AR44" i="10"/>
  <c r="AS44" i="10" s="1"/>
  <c r="AC44" i="10"/>
  <c r="I44" i="10"/>
  <c r="AU44" i="10" s="1"/>
  <c r="I43" i="10"/>
  <c r="AT42" i="10"/>
  <c r="AR42" i="10"/>
  <c r="AS42" i="10" s="1"/>
  <c r="AC42" i="10"/>
  <c r="AO42" i="10" s="1"/>
  <c r="I42" i="10"/>
  <c r="AU42" i="10" s="1"/>
  <c r="AR41" i="10"/>
  <c r="AC41" i="10"/>
  <c r="AO41" i="10" s="1"/>
  <c r="I41" i="10"/>
  <c r="AU41" i="10" s="1"/>
  <c r="AT40" i="10"/>
  <c r="AR40" i="10"/>
  <c r="AS40" i="10" s="1"/>
  <c r="AC40" i="10"/>
  <c r="AO40" i="10" s="1"/>
  <c r="I40" i="10"/>
  <c r="AU40" i="10" s="1"/>
  <c r="I39" i="10"/>
  <c r="AR38" i="10"/>
  <c r="AC38" i="10"/>
  <c r="AO38" i="10" s="1"/>
  <c r="I38" i="10"/>
  <c r="AV37" i="10"/>
  <c r="AR37" i="10"/>
  <c r="AC37" i="10"/>
  <c r="AO37" i="10" s="1"/>
  <c r="I37" i="10"/>
  <c r="AU37" i="10" s="1"/>
  <c r="AR36" i="10"/>
  <c r="AC36" i="10"/>
  <c r="AO36" i="10" s="1"/>
  <c r="I36" i="10"/>
  <c r="I35" i="10"/>
  <c r="AV34" i="10"/>
  <c r="AR34" i="10"/>
  <c r="AC34" i="10"/>
  <c r="AO34" i="10" s="1"/>
  <c r="I34" i="10"/>
  <c r="AU34" i="10" s="1"/>
  <c r="AV33" i="10"/>
  <c r="AR33" i="10"/>
  <c r="AC33" i="10"/>
  <c r="AO33" i="10" s="1"/>
  <c r="I33" i="10"/>
  <c r="AU33" i="10" s="1"/>
  <c r="AW33" i="10" s="1"/>
  <c r="I32" i="10"/>
  <c r="AV31" i="10"/>
  <c r="AR31" i="10"/>
  <c r="AC31" i="10"/>
  <c r="AO31" i="10" s="1"/>
  <c r="I31" i="10"/>
  <c r="AV30" i="10"/>
  <c r="AR30" i="10"/>
  <c r="AC30" i="10"/>
  <c r="AO30" i="10" s="1"/>
  <c r="I30" i="10"/>
  <c r="AU30" i="10" s="1"/>
  <c r="AW30" i="10" s="1"/>
  <c r="AV29" i="10"/>
  <c r="AR29" i="10"/>
  <c r="AC29" i="10"/>
  <c r="AO29" i="10" s="1"/>
  <c r="I29" i="10"/>
  <c r="AU29" i="10" s="1"/>
  <c r="AW29" i="10" s="1"/>
  <c r="AV28" i="10"/>
  <c r="AR28" i="10"/>
  <c r="AC28" i="10"/>
  <c r="AO28" i="10" s="1"/>
  <c r="I28" i="10"/>
  <c r="AU28" i="10" s="1"/>
  <c r="AW28" i="10" s="1"/>
  <c r="AR27" i="10"/>
  <c r="AC27" i="10"/>
  <c r="AO27" i="10" s="1"/>
  <c r="I27" i="10"/>
  <c r="AU27" i="10" s="1"/>
  <c r="I26" i="10"/>
  <c r="AR25" i="10"/>
  <c r="AT25" i="10" s="1"/>
  <c r="I25" i="10"/>
  <c r="AT24" i="10"/>
  <c r="AR24" i="10"/>
  <c r="AS24" i="10" s="1"/>
  <c r="AC24" i="10"/>
  <c r="AO24" i="10" s="1"/>
  <c r="I24" i="10"/>
  <c r="AU24" i="10" s="1"/>
  <c r="AR23" i="10"/>
  <c r="AS23" i="10" s="1"/>
  <c r="AC23" i="10"/>
  <c r="AO23" i="10" s="1"/>
  <c r="I23" i="10"/>
  <c r="AU23" i="10" s="1"/>
  <c r="AR22" i="10"/>
  <c r="AS22" i="10" s="1"/>
  <c r="AC22" i="10"/>
  <c r="AO22" i="10" s="1"/>
  <c r="I22" i="10"/>
  <c r="AU22" i="10" s="1"/>
  <c r="AR21" i="10"/>
  <c r="AS21" i="10" s="1"/>
  <c r="AC21" i="10"/>
  <c r="AO21" i="10" s="1"/>
  <c r="I21" i="10"/>
  <c r="I20" i="10"/>
  <c r="AR19" i="10"/>
  <c r="AS19" i="10" s="1"/>
  <c r="AC19" i="10"/>
  <c r="AO19" i="10" s="1"/>
  <c r="I19" i="10"/>
  <c r="AU19" i="10" s="1"/>
  <c r="AR18" i="10"/>
  <c r="AS18" i="10" s="1"/>
  <c r="AC18" i="10"/>
  <c r="AO18" i="10" s="1"/>
  <c r="I18" i="10"/>
  <c r="AU18" i="10" s="1"/>
  <c r="AV17" i="10"/>
  <c r="AC17" i="10"/>
  <c r="AO17" i="10" s="1"/>
  <c r="I17" i="10"/>
  <c r="AU17" i="10" s="1"/>
  <c r="AV16" i="10"/>
  <c r="AO16" i="10"/>
  <c r="AC16" i="10"/>
  <c r="I16" i="10"/>
  <c r="AR16" i="10" s="1"/>
  <c r="AV15" i="10"/>
  <c r="AO15" i="10"/>
  <c r="AC15" i="10"/>
  <c r="I15" i="10"/>
  <c r="AU15" i="10" s="1"/>
  <c r="AW15" i="10" s="1"/>
  <c r="AV14" i="10"/>
  <c r="AO14" i="10"/>
  <c r="AC14" i="10"/>
  <c r="I14" i="10"/>
  <c r="AR14" i="10" s="1"/>
  <c r="I12" i="10"/>
  <c r="AR12" i="10" s="1"/>
  <c r="AC11" i="10"/>
  <c r="AO11" i="10" s="1"/>
  <c r="I11" i="10"/>
  <c r="AU11" i="10" s="1"/>
  <c r="I10" i="10"/>
  <c r="AV4" i="10"/>
  <c r="AU4" i="10"/>
  <c r="AU31" i="10" l="1"/>
  <c r="AW31" i="10" s="1"/>
  <c r="W31" i="10"/>
  <c r="AU36" i="10"/>
  <c r="W36" i="10"/>
  <c r="AU38" i="10"/>
  <c r="W38" i="10"/>
  <c r="AV38" i="10" s="1"/>
  <c r="AW38" i="10" s="1"/>
  <c r="AU21" i="10"/>
  <c r="W21" i="10"/>
  <c r="AT21" i="10"/>
  <c r="AW34" i="10"/>
  <c r="AT14" i="10"/>
  <c r="AS14" i="10"/>
  <c r="AT16" i="10"/>
  <c r="AS16" i="10"/>
  <c r="AS12" i="10"/>
  <c r="AT12" i="10"/>
  <c r="AU14" i="10"/>
  <c r="AW14" i="10" s="1"/>
  <c r="AR11" i="10"/>
  <c r="AV11" i="10"/>
  <c r="AW11" i="10" s="1"/>
  <c r="AU12" i="10"/>
  <c r="AR17" i="10"/>
  <c r="AT18" i="10"/>
  <c r="AV19" i="10"/>
  <c r="AW19" i="10" s="1"/>
  <c r="AT22" i="10"/>
  <c r="AV23" i="10"/>
  <c r="AW23" i="10" s="1"/>
  <c r="AW27" i="10"/>
  <c r="AV27" i="10"/>
  <c r="AS28" i="10"/>
  <c r="AT28" i="10"/>
  <c r="AS36" i="10"/>
  <c r="AT36" i="10"/>
  <c r="AS41" i="10"/>
  <c r="AT41" i="10"/>
  <c r="AS49" i="10"/>
  <c r="AT49" i="10"/>
  <c r="AU16" i="10"/>
  <c r="AW16" i="10" s="1"/>
  <c r="AS38" i="10"/>
  <c r="AT38" i="10"/>
  <c r="AO44" i="10"/>
  <c r="AV44" i="10"/>
  <c r="AW44" i="10" s="1"/>
  <c r="AR15" i="10"/>
  <c r="AT19" i="10"/>
  <c r="AT23" i="10"/>
  <c r="AV24" i="10"/>
  <c r="AW24" i="10" s="1"/>
  <c r="AS27" i="10"/>
  <c r="AT27" i="10"/>
  <c r="AS31" i="10"/>
  <c r="AT31" i="10"/>
  <c r="AW17" i="10"/>
  <c r="AV18" i="10"/>
  <c r="AW18" i="10" s="1"/>
  <c r="AV22" i="10"/>
  <c r="AW22" i="10" s="1"/>
  <c r="AS29" i="10"/>
  <c r="AT29" i="10"/>
  <c r="AS33" i="10"/>
  <c r="AT33" i="10"/>
  <c r="AV36" i="10"/>
  <c r="AW36" i="10" s="1"/>
  <c r="AS37" i="10"/>
  <c r="AT37" i="10"/>
  <c r="AS53" i="10"/>
  <c r="AT53" i="10"/>
  <c r="AV21" i="10"/>
  <c r="AW21" i="10" s="1"/>
  <c r="AS30" i="10"/>
  <c r="AT30" i="10"/>
  <c r="AS34" i="10"/>
  <c r="AT34" i="10"/>
  <c r="AW37" i="10"/>
  <c r="AV41" i="10"/>
  <c r="AW41" i="10" s="1"/>
  <c r="AV49" i="10"/>
  <c r="AW49" i="10" s="1"/>
  <c r="AV53" i="10"/>
  <c r="AW53" i="10" s="1"/>
  <c r="AR57" i="10"/>
  <c r="AR61" i="10"/>
  <c r="AR67" i="10"/>
  <c r="AV40" i="10"/>
  <c r="AW40" i="10" s="1"/>
  <c r="AW47" i="10"/>
  <c r="AT47" i="10"/>
  <c r="AV48" i="10"/>
  <c r="AW48" i="10" s="1"/>
  <c r="AU57" i="10"/>
  <c r="AU61" i="10"/>
  <c r="AR64" i="10"/>
  <c r="AU67" i="10"/>
  <c r="AT69" i="10"/>
  <c r="AR59" i="10"/>
  <c r="AR63" i="10"/>
  <c r="AV69" i="10"/>
  <c r="AU69" i="10"/>
  <c r="AW69" i="10" s="1"/>
  <c r="AV42" i="10"/>
  <c r="AW42" i="10" s="1"/>
  <c r="AV50" i="10"/>
  <c r="AW50" i="10" s="1"/>
  <c r="AV54" i="10"/>
  <c r="AW54" i="10" s="1"/>
  <c r="AR58" i="10"/>
  <c r="AU59" i="10"/>
  <c r="AU63" i="10"/>
  <c r="AR68" i="10"/>
  <c r="AR70" i="10"/>
  <c r="AT67" i="10" l="1"/>
  <c r="AS67" i="10"/>
  <c r="AT57" i="10"/>
  <c r="AS57" i="10"/>
  <c r="AS17" i="10"/>
  <c r="AT17" i="10"/>
  <c r="AT11" i="10"/>
  <c r="AS11" i="10"/>
  <c r="AV61" i="10"/>
  <c r="AW61" i="10" s="1"/>
  <c r="AT15" i="10"/>
  <c r="AS15" i="10"/>
  <c r="AU7" i="10"/>
  <c r="AV64" i="10"/>
  <c r="AW64" i="10" s="1"/>
  <c r="AV70" i="10"/>
  <c r="AW70" i="10" s="1"/>
  <c r="AV58" i="10"/>
  <c r="AW58" i="10" s="1"/>
  <c r="AT63" i="10"/>
  <c r="AS63" i="10"/>
  <c r="AT70" i="10"/>
  <c r="AS70" i="10"/>
  <c r="AT58" i="10"/>
  <c r="AS58" i="10"/>
  <c r="AT68" i="10"/>
  <c r="AS68" i="10"/>
  <c r="AV63" i="10"/>
  <c r="AW63" i="10" s="1"/>
  <c r="AT64" i="10"/>
  <c r="AS64" i="10"/>
  <c r="AV59" i="10"/>
  <c r="AW59" i="10" s="1"/>
  <c r="AT61" i="10"/>
  <c r="AS61" i="10"/>
  <c r="AV68" i="10"/>
  <c r="AW68" i="10" s="1"/>
  <c r="AT59" i="10"/>
  <c r="AS59" i="10"/>
  <c r="AV67" i="10"/>
  <c r="AW67" i="10" s="1"/>
  <c r="AV57" i="10"/>
  <c r="AW57" i="10" s="1"/>
  <c r="Z12" i="10" l="1"/>
  <c r="AC12" i="10" s="1"/>
  <c r="AV12" i="10" l="1"/>
  <c r="AO12" i="10"/>
  <c r="AW12" i="10" l="1"/>
  <c r="AV7" i="10"/>
  <c r="AW7" i="10" s="1"/>
  <c r="N56" i="16" l="1"/>
  <c r="N56" i="10"/>
  <c r="N56" i="17"/>
  <c r="N56" i="19"/>
  <c r="N56" i="20"/>
  <c r="N56" i="14"/>
  <c r="N56" i="11"/>
  <c r="N56" i="29"/>
  <c r="N56" i="13"/>
  <c r="N56" i="18"/>
  <c r="N56" i="15"/>
  <c r="N56" i="8"/>
</calcChain>
</file>

<file path=xl/comments1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<sst xmlns="http://schemas.openxmlformats.org/spreadsheetml/2006/main" count="7406" uniqueCount="595">
  <si>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</si>
  <si>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</si>
  <si>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</si>
  <si>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</si>
  <si>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</si>
  <si>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</si>
  <si>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</si>
  <si>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</si>
  <si>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</si>
  <si>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</si>
  <si>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</si>
  <si>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</si>
  <si>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</si>
  <si>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</si>
  <si>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</si>
  <si>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</si>
  <si>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</si>
  <si>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</si>
  <si>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</si>
  <si>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</si>
  <si>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</si>
  <si>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</si>
  <si>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</si>
  <si>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</si>
  <si>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</si>
  <si>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</si>
  <si>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</si>
  <si>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</si>
  <si>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</si>
  <si>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</si>
  <si>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</si>
  <si>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</si>
  <si>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</si>
  <si>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</si>
  <si>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</si>
  <si>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</si>
  <si>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</si>
  <si>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</si>
  <si>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</si>
  <si>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</si>
  <si>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</si>
  <si>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</si>
  <si>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</si>
  <si>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</si>
  <si>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</si>
  <si>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</si>
  <si>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</si>
  <si>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</si>
  <si>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N</t>
  </si>
  <si>
    <t>Tổ phó CM</t>
  </si>
  <si>
    <t>Tổ trưởng CM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</si>
  <si>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</si>
  <si>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</si>
  <si>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</si>
  <si>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</si>
  <si>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</si>
  <si>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</si>
  <si>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</si>
  <si>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</si>
  <si>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</si>
  <si>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</si>
  <si>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Lý, Hóa, Sinh, Tin học</t>
  </si>
  <si>
    <t>Toán, Lý, Hóa</t>
  </si>
  <si>
    <t>10A1, 10A2</t>
  </si>
  <si>
    <t>Toán, Hóa, Sinh</t>
  </si>
  <si>
    <t>Văn, Sử, Địa</t>
  </si>
  <si>
    <t>11A1, 11A2</t>
  </si>
  <si>
    <t>11C1, 11C2</t>
  </si>
  <si>
    <t>11C3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</si>
  <si>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</si>
  <si>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</si>
  <si>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</si>
  <si>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</si>
  <si>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</si>
  <si>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</si>
  <si>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</si>
  <si>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</si>
  <si>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</si>
  <si>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</si>
  <si>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</si>
  <si>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</si>
  <si>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</si>
  <si>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</si>
  <si>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</si>
  <si>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</si>
  <si>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</si>
  <si>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</si>
  <si>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</si>
  <si>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</si>
  <si>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</si>
  <si>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</si>
  <si>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</si>
  <si>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</si>
  <si>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</si>
  <si>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</si>
  <si>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</si>
  <si>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</si>
  <si>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</si>
  <si>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</si>
  <si>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</si>
  <si>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10B1, 10B2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</si>
  <si>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</si>
  <si>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</si>
  <si>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</si>
  <si>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</si>
  <si>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</si>
  <si>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</si>
  <si>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</si>
  <si>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</si>
  <si>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</si>
  <si>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</si>
  <si>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</si>
  <si>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</si>
  <si>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</si>
  <si>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</si>
  <si>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</si>
  <si>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</si>
  <si>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</si>
  <si>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</si>
  <si>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t xml:space="preserve">PC lớp dạy ôn thi TN THPT HK1 </t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</si>
  <si>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</si>
  <si>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</si>
  <si>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CN10A2(4) TTCM(3)</t>
  </si>
  <si>
    <t>CN 11C1(4)</t>
  </si>
  <si>
    <t>11A5(3),11C1(3), 11C2(3),12A2(3),12B1(3)</t>
  </si>
  <si>
    <t>CN 12C2(4)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</si>
  <si>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</si>
  <si>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</si>
  <si>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</si>
  <si>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</si>
  <si>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</si>
  <si>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</si>
  <si>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</si>
  <si>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</si>
  <si>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</si>
  <si>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</si>
  <si>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</si>
  <si>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</si>
  <si>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</si>
  <si>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</si>
  <si>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</si>
  <si>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</si>
  <si>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</si>
  <si>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</si>
  <si>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</si>
  <si>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</si>
  <si>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</si>
  <si>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</si>
  <si>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</si>
  <si>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</si>
  <si>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</si>
  <si>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</si>
  <si>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</si>
  <si>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</si>
  <si>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</si>
  <si>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</si>
  <si>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</si>
  <si>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</si>
  <si>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</si>
  <si>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</si>
  <si>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</si>
  <si>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</si>
  <si>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</si>
  <si>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</si>
  <si>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</si>
  <si>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</si>
  <si>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</si>
  <si>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</si>
  <si>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</si>
  <si>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</si>
  <si>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</si>
  <si>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</si>
  <si>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</si>
  <si>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</si>
  <si>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</si>
  <si>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</si>
  <si>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>12A2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</si>
  <si>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</si>
  <si>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</si>
  <si>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</si>
  <si>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</si>
  <si>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</si>
  <si>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</si>
  <si>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</si>
  <si>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</si>
  <si>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</si>
  <si>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</si>
  <si>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</si>
  <si>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</si>
  <si>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</si>
  <si>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</si>
  <si>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</si>
  <si>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</si>
  <si>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</si>
  <si>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</si>
  <si>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</si>
  <si>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</si>
  <si>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</si>
  <si>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</si>
  <si>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</si>
  <si>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</si>
  <si>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12B1 (3)</t>
  </si>
  <si>
    <t xml:space="preserve">10B1(2), 10B2 (2), 11A3(2), 11A4(2); </t>
  </si>
  <si>
    <t>10B1(3), 10B2(3)</t>
  </si>
  <si>
    <t>11A5(3)</t>
  </si>
  <si>
    <t>11C1 (3), 11C3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</si>
  <si>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</si>
  <si>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</si>
  <si>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</si>
  <si>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</si>
  <si>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</si>
  <si>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</si>
  <si>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</si>
  <si>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</si>
  <si>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</si>
  <si>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</si>
  <si>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</si>
  <si>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CN 11A4 (4); TP (1)</t>
  </si>
  <si>
    <t>CN 11A5, TB (3)</t>
  </si>
  <si>
    <t>CN 12A2(4)
CNTT(3)</t>
  </si>
  <si>
    <t xml:space="preserve">10A1 (2), 10A2 (2), 10B2 (3), 11A3 (2), 11A4 (2), </t>
  </si>
  <si>
    <t>10A1 (3) ,10A2(3)10B1(3),12B2(3)</t>
  </si>
  <si>
    <t>10B2(3), 10C1(3),10C2(3), 12A1(3), 12C2(3)</t>
  </si>
  <si>
    <t>Trương Thị Lài</t>
  </si>
  <si>
    <t>Võ Nguyên Thạch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</si>
  <si>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</si>
  <si>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</si>
  <si>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</si>
  <si>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</si>
  <si>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</si>
  <si>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</si>
  <si>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</si>
  <si>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</si>
  <si>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11A1(3), 11A2(3), 11A3(3), 11A4(3),12B3(3), 12C1(3)</t>
  </si>
  <si>
    <t>Lê Thị Trúc Linh</t>
  </si>
  <si>
    <t>Vật lý_Tin</t>
  </si>
  <si>
    <t>SỞ GIÁO DỤC VÀ ĐÀO TẠO TÂY NINH</t>
  </si>
  <si>
    <t>Trần Song Hồng Đào</t>
  </si>
  <si>
    <t>GIÁO DỤC ĐỊA PHƯƠNG/THỈNH GIẢNG</t>
  </si>
  <si>
    <t>Cần Đước, ngày        tháng       năm 2026</t>
  </si>
  <si>
    <t>Lê Thị Cẩm Quyên</t>
  </si>
  <si>
    <t>Lê Kỳ Duyên</t>
  </si>
  <si>
    <t>Nguyễn Thị Như Huỳnh</t>
  </si>
  <si>
    <t>NGHỈ HẬU SẢN</t>
  </si>
  <si>
    <t>Đinh Ngọc Mỹ Tiên</t>
  </si>
  <si>
    <r>
      <t xml:space="preserve">Phân công chuyên môn (Dạy lớp)- </t>
    </r>
    <r>
      <rPr>
        <b/>
        <sz val="16"/>
        <rFont val="Times New Roman"/>
        <family val="1"/>
      </rPr>
      <t>HK2</t>
    </r>
  </si>
  <si>
    <t>BẢNG PHÂN CÔNG CHUYÊN MÔN NĂM HỌC 2026- 2027- Áp dụng 07.9.2026 (1 tuần)- Tuần 1</t>
  </si>
  <si>
    <t>DẠY LỚP VÀ KIÊM NHIỆM HK1</t>
  </si>
  <si>
    <r>
      <t xml:space="preserve">Phân công chuyên môn (Dạy lớp)- </t>
    </r>
    <r>
      <rPr>
        <b/>
        <sz val="16"/>
        <rFont val="Times New Roman"/>
        <family val="1"/>
      </rPr>
      <t>HK1</t>
    </r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</si>
  <si>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08 lớp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</si>
  <si>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</si>
  <si>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42; Nhân viên: 04, </t>
    </r>
  </si>
  <si>
    <t xml:space="preserve">10A1: </t>
  </si>
  <si>
    <t>Khoa</t>
  </si>
  <si>
    <t xml:space="preserve">11A1: </t>
  </si>
  <si>
    <t>Tiến</t>
  </si>
  <si>
    <t xml:space="preserve">12A1: </t>
  </si>
  <si>
    <t>Khanh</t>
  </si>
  <si>
    <t xml:space="preserve">10A2: </t>
  </si>
  <si>
    <t>Ngân</t>
  </si>
  <si>
    <t xml:space="preserve">11A2: </t>
  </si>
  <si>
    <t>Duyên</t>
  </si>
  <si>
    <t xml:space="preserve">12A2: </t>
  </si>
  <si>
    <t>Hà</t>
  </si>
  <si>
    <t xml:space="preserve">10B1: </t>
  </si>
  <si>
    <t>Lài</t>
  </si>
  <si>
    <t xml:space="preserve">11B1: </t>
  </si>
  <si>
    <t>Tràng</t>
  </si>
  <si>
    <r>
      <rPr>
        <b/>
        <sz val="14"/>
        <color theme="1"/>
        <rFont val="Times New Roman"/>
        <family val="1"/>
      </rPr>
      <t>12A3</t>
    </r>
    <r>
      <rPr>
        <sz val="14"/>
        <color theme="1"/>
        <rFont val="Times New Roman"/>
        <family val="1"/>
      </rPr>
      <t xml:space="preserve">: </t>
    </r>
  </si>
  <si>
    <t>Thảo</t>
  </si>
  <si>
    <t xml:space="preserve">10B2: </t>
  </si>
  <si>
    <t>Thủy</t>
  </si>
  <si>
    <t xml:space="preserve">11B2: </t>
  </si>
  <si>
    <t>Phong</t>
  </si>
  <si>
    <r>
      <rPr>
        <b/>
        <sz val="14"/>
        <color theme="1"/>
        <rFont val="Times New Roman"/>
        <family val="1"/>
      </rPr>
      <t>12A4</t>
    </r>
    <r>
      <rPr>
        <sz val="14"/>
        <color theme="1"/>
        <rFont val="Times New Roman"/>
        <family val="1"/>
      </rPr>
      <t xml:space="preserve">: </t>
    </r>
  </si>
  <si>
    <t>Tân</t>
  </si>
  <si>
    <t xml:space="preserve">10C1: </t>
  </si>
  <si>
    <t>Tiên</t>
  </si>
  <si>
    <t>11C1:</t>
  </si>
  <si>
    <t>Hải</t>
  </si>
  <si>
    <t xml:space="preserve">12A5: </t>
  </si>
  <si>
    <t>10C2:</t>
  </si>
  <si>
    <t>An</t>
  </si>
  <si>
    <t>11C2:</t>
  </si>
  <si>
    <t>Thoa</t>
  </si>
  <si>
    <r>
      <rPr>
        <b/>
        <sz val="14"/>
        <color theme="1"/>
        <rFont val="Times New Roman"/>
        <family val="1"/>
      </rPr>
      <t>12C1</t>
    </r>
    <r>
      <rPr>
        <sz val="14"/>
        <color theme="1"/>
        <rFont val="Times New Roman"/>
        <family val="1"/>
      </rPr>
      <t xml:space="preserve">: </t>
    </r>
  </si>
  <si>
    <t>Quân</t>
  </si>
  <si>
    <t xml:space="preserve">10C3: </t>
  </si>
  <si>
    <t>Đào</t>
  </si>
  <si>
    <t xml:space="preserve">11C3: </t>
  </si>
  <si>
    <t>Thọ</t>
  </si>
  <si>
    <t xml:space="preserve">12C2:  </t>
  </si>
  <si>
    <t>Thạch</t>
  </si>
  <si>
    <t>10C4:</t>
  </si>
  <si>
    <t>Vy</t>
  </si>
  <si>
    <t>12C3:</t>
  </si>
  <si>
    <t>Khối 10 (26.27)</t>
  </si>
  <si>
    <t>Khối 11 (25.26)</t>
  </si>
  <si>
    <t>Khối 12 (24.25)</t>
  </si>
  <si>
    <t>Tổ hợp Môn học lựa chọn
 (04 môn)</t>
  </si>
  <si>
    <t>Cụm Chuyên đề học tập có môn học lựa chọn (03 chuyên đề)</t>
  </si>
  <si>
    <t>Số lớp (8)</t>
  </si>
  <si>
    <t>Số lớp (7)</t>
  </si>
  <si>
    <t>Lý, Hóa, Sinh, Công nghệ (T.Kế&amp;CN)</t>
  </si>
  <si>
    <t xml:space="preserve">Lý (2), Hóa (2), Sinh (2), Tin học (2)
</t>
  </si>
  <si>
    <t>Toán (1), Lý (1), Hóa (1)</t>
  </si>
  <si>
    <t>Toán, Lý (1), Hóa (1)</t>
  </si>
  <si>
    <t>12A1,12A2</t>
  </si>
  <si>
    <t>Lý (2), Hóa (2), Sinh (2), Công nghệ (2) (trồng trọt)</t>
  </si>
  <si>
    <t>Toán (1), Hóa(1), Sinh(1)</t>
  </si>
  <si>
    <t>11B1, 11B2</t>
  </si>
  <si>
    <t>12A3,12A4</t>
  </si>
  <si>
    <t>Hóa, Sinh, Địa, Giáo dục KT&amp;PL</t>
  </si>
  <si>
    <t>10C1</t>
  </si>
  <si>
    <t>Lý (2), Tin (2), Địa (2), Giáo dục KT và PL (2)</t>
  </si>
  <si>
    <t>Văn (1), Sử (1), Địa (1)</t>
  </si>
  <si>
    <t>Lý (2), Hóa (2),Tin (2), Công nghệ (2) (T.Kế&amp;CN)</t>
  </si>
  <si>
    <t>12A5</t>
  </si>
  <si>
    <t>Lý, CN(T.Kế&amp;CN), Địa,Giáo dục KT&amp;PL</t>
  </si>
  <si>
    <t>10C2</t>
  </si>
  <si>
    <t xml:space="preserve">Địa (2), Giáo dục KT và PL (2), Tin học (2), Lý (2) </t>
  </si>
  <si>
    <t>Lý (2), Hóa (2), Địa, Giáo dục KT và PL (2)</t>
  </si>
  <si>
    <t>12C1,12C2</t>
  </si>
  <si>
    <t>Lý,Tin, Địa, Giáo dục KT&amp;PL</t>
  </si>
  <si>
    <t>10C3,10C4</t>
  </si>
  <si>
    <t>Địa (2), Giáo dục KT và PL (2), Tin học (2), Công nghệ (2) (T.Kế&amp;CN)</t>
  </si>
  <si>
    <t>Lý: 11A2(2),  11C3(2), 12A4(2), 12C1(2), 12C2(2)
CĐ Lý: 11A2(1), 12A4(1)</t>
  </si>
  <si>
    <t xml:space="preserve"> TKHĐ(2)</t>
  </si>
  <si>
    <t>12A3</t>
  </si>
  <si>
    <t>CN 12A1 (4)</t>
  </si>
  <si>
    <t>12A1(2)</t>
  </si>
  <si>
    <t>Lý: 12A2(2), 10A2(2),10B1(2)              CĐ Lý: 12A2(1), 10A2(1)</t>
  </si>
  <si>
    <t>CN 12A2(4)</t>
  </si>
  <si>
    <t xml:space="preserve">12A2(3) </t>
  </si>
  <si>
    <t xml:space="preserve"> 12A2 (2)</t>
  </si>
  <si>
    <t>12A5(2)</t>
  </si>
  <si>
    <t>11B1(2), 11B2 (2), 12A3(2), 12A4(2)</t>
  </si>
  <si>
    <t>CN 11B2 (4); TP (1)</t>
  </si>
  <si>
    <t xml:space="preserve">12A5(2), 12C3 (2), 10A1(2), 10A2(2), 10C2(2) </t>
  </si>
  <si>
    <t>CN 10C2 (4), TB (3)</t>
  </si>
  <si>
    <r>
      <t>Lý: 10A1(2), 10B2(2),</t>
    </r>
    <r>
      <rPr>
        <b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10C2(2), 10C3(2), 10C4(2), 12A3(2)
CĐ Lý: 12A3(1), 10A1(1)</t>
    </r>
  </si>
  <si>
    <r>
      <t xml:space="preserve">Lý:  11B1(2), 11C1(2); </t>
    </r>
    <r>
      <rPr>
        <b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11C2(2),</t>
    </r>
    <r>
      <rPr>
        <b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12A5(2)
CĐ Lý: 12A5(1)</t>
    </r>
  </si>
  <si>
    <t xml:space="preserve">12A2 (3), 12A3 (3), 12A4 (3), 11B1 (3);11C2(4) </t>
  </si>
  <si>
    <t>10C2 (2), 10C4 (2), 11C1 (2), 12C3 (2). CĐ Địa:10C2 (1), 10C4 (1), 11C1 (1), 12C3 (1).</t>
  </si>
  <si>
    <t>12C3 (2)</t>
  </si>
  <si>
    <t>11C2 (2), 11C3 (2), 12C1 (2); CĐ Địa: 11C2 (1), 11C3 (1), 12C1 (1)</t>
  </si>
  <si>
    <t>CN 12C1 (4)</t>
  </si>
  <si>
    <t>12C1 (2)</t>
  </si>
  <si>
    <t>10C1 (2), 10C3 (2), 12C2 (2). CĐ Địa: 10C1 (1), 10C3 (1), 12C2 (1).</t>
  </si>
  <si>
    <t>CN 10C3 (4)</t>
  </si>
  <si>
    <t>12A1 (2)</t>
  </si>
  <si>
    <t>Hóa: 10B1(2), 10B2 (2), 12A2(2), 12A4(2), 10C1(2), CĐ Hóa: 10B1(1), 10B2(1), 12A2(1), 12A4(1)</t>
  </si>
  <si>
    <t>CN 12A4 (4)</t>
  </si>
  <si>
    <t>12A2 (2), 12A4(2)</t>
  </si>
  <si>
    <t>CN 12A5 (4)</t>
  </si>
  <si>
    <t>12A3+ 12C1+12C2 (2), 12A4(2)</t>
  </si>
  <si>
    <t>10A1(2), 10B2(2), 10C1(2), 11B1(2); CĐ Sinh: 10B2(1), 11B1(1)</t>
  </si>
  <si>
    <t>CN 11B1(4); Tổ phó (1)</t>
  </si>
  <si>
    <t xml:space="preserve">11A1(2), 11A2(2), 11B2(2), 12A1 (2), 12A2 (2); CĐ Sinh: 11B2(1)   </t>
  </si>
  <si>
    <t>10A2(2), 10B1(2), 12A3(2), 12A4(2); CĐ 10B1(1)</t>
  </si>
  <si>
    <t>CN10B1 (4)</t>
  </si>
  <si>
    <t>12A1+12A2+12A3+12A4 (2)</t>
  </si>
  <si>
    <t>12C1(2), 12C2(2), 12C3(2); 10C3 (2), 10C4 (2)</t>
  </si>
  <si>
    <t>CN 10C4 (4)</t>
  </si>
  <si>
    <t>10C1(2), 10C2(2); 11C1(2), 11C2(2), 11C3 (2)</t>
  </si>
  <si>
    <t>CN 10C1 (4)</t>
  </si>
  <si>
    <t>10C3(2),10C4(2),11C1(2),11C2(2)12A4(2),12A5(2)</t>
  </si>
  <si>
    <t>CN 11C1 (4); TVTL (4)</t>
  </si>
  <si>
    <t>CN 11A1(4)</t>
  </si>
  <si>
    <t>10A1(1),10A2(1),10B1(1),10B2(1),10C1(1),10C2(1),10C3,10C4,11A1(1),11A2(1),11B1(1),11B2(1),11C1(1),11C2(1),12A1(1),12A2(1),12A3(1),12A4(1),12A5(1),12C1(1),12C2(1)</t>
  </si>
  <si>
    <t>12A1(2), 12A2 (2), 12A3(2), 12A4(2), 12C2(2),  12C3(2), 11A1(1), 11A2(1), 11B1 (1), 11B2(1), 11C1(1), 11C2(1), 11C3(1). CĐ:  12C2(1), 12C3(1), 11C1(1), 11C2(1), 11C3(1).</t>
  </si>
  <si>
    <t>12A5(2), 12C1(2), 10A1(2), 10A2(2), 10B1(2), 10B2(2), 10C1(2), 10C2(2), 10C3(2) 10C4(2). CĐ: 12C1(1), 10C1(1),  10C2(1), 10C3(1), 10C4(1)</t>
  </si>
  <si>
    <t>Tin: 11A1(2),11A2(2),11C1(2),11C2(2),11C3(2)</t>
  </si>
  <si>
    <t>CN 11C3(4)
TPCM(1)</t>
  </si>
  <si>
    <t>LÝ: 11A1(2),  11B2(2), 12A1(2); CĐ Lý: 12A1(1), 11A1(1)</t>
  </si>
  <si>
    <t>CN 11C2(4)</t>
  </si>
  <si>
    <t>10B2(3), 10C2(3), 12A1(3), 12A2(3)</t>
  </si>
  <si>
    <t>CN 10B2(4)</t>
  </si>
  <si>
    <t>K12</t>
  </si>
  <si>
    <t>11A1(3), 11A2(3),11B1(3),12C2(3)</t>
  </si>
  <si>
    <t>Toán: 11A1(3), 11A2(3), 10B1(3), 10B2(3)
CĐ Toán: 11A1(1), 11A2(1), 10B1(1), 10B2(1)</t>
  </si>
  <si>
    <t>12A1, 12A4</t>
  </si>
  <si>
    <t xml:space="preserve">Toán: 12C1(3), 12C3(3), 11C1(3), 11C2(3)
CĐ Toán: </t>
  </si>
  <si>
    <t>C.Nhiệm 12C3(4)</t>
  </si>
  <si>
    <t>12C1, 12C3</t>
  </si>
  <si>
    <t>Toán: 12A3(3), 12A5(3), 10C4(3)
CĐ Toán: 12A3(1), 12A5(1)</t>
  </si>
  <si>
    <t>C.Nhiệm 12A3(4)</t>
  </si>
  <si>
    <t>12A3, 12A5</t>
  </si>
  <si>
    <t>C.Nhiệm 10A2(4)</t>
  </si>
  <si>
    <t>Toán: 12A2(3), 12C2 (3), 11B2(3)
CĐ Toán: 12A2(1), 11B2(1)</t>
  </si>
  <si>
    <t>C.Nhiệm 12C2(4)</t>
  </si>
  <si>
    <t>12A2,
12C2</t>
  </si>
  <si>
    <t>10C4 (3)</t>
  </si>
  <si>
    <t>10B1 (3)</t>
  </si>
  <si>
    <t>10B2 (3)</t>
  </si>
  <si>
    <t>10C1 (3)</t>
  </si>
  <si>
    <t>11B1(3)</t>
  </si>
  <si>
    <t>11C2 (3)</t>
  </si>
  <si>
    <t>11C3 (3)</t>
  </si>
  <si>
    <t>12A4 (3), 12A5 (3)</t>
  </si>
  <si>
    <t xml:space="preserve">Toán: 11B1(3), 11C3(3), 10A2(3), 10C3(3); 10C2(3)
CĐ Toán: 11B1(1), 10A2(1), </t>
  </si>
  <si>
    <t>12A3 (3)</t>
  </si>
  <si>
    <t>12A1(3); 10C2 (3)</t>
  </si>
  <si>
    <t xml:space="preserve"> BT</t>
  </si>
  <si>
    <t>11B2(3), 11C1 (3)</t>
  </si>
  <si>
    <t>10C3 (4), 11B2 (3), 11C3 (4), 12A1 (3), 11A1(3)</t>
  </si>
  <si>
    <t>12A2 (2), 12A3 (2), 12A4 (2)</t>
  </si>
  <si>
    <t xml:space="preserve">12C3(3) </t>
  </si>
  <si>
    <t>12C1 (3)</t>
  </si>
  <si>
    <t>l2C2 (3)</t>
  </si>
  <si>
    <t>10A1 (3); 10C4 (4)</t>
  </si>
  <si>
    <t>10A1 (1), 10A2 (1), 10C3 (1), 10C4 (1)</t>
  </si>
  <si>
    <t xml:space="preserve">10B1 (1), 10B2 (1), 10C1(1), 10C2(1); </t>
  </si>
  <si>
    <t xml:space="preserve">Toán: 12A1(3), 12A4(3), 10A1(3), 10C1(3), 
CĐ Toán: 12A1(1), 12A4(1), 10A1 (1). </t>
  </si>
  <si>
    <t>Tin: 12A1(2), 12A2(2), 12A5 (2), 12C3(2), 10B1(2),10B2(2),10C3(2),10C4(2)</t>
  </si>
  <si>
    <t>CNTT (3)</t>
  </si>
  <si>
    <t>Nguyễn Thị Thúy Hồng</t>
  </si>
  <si>
    <t>Nguyễn Thị Thùy Ngân</t>
  </si>
  <si>
    <t>Âm nhạc</t>
  </si>
  <si>
    <t>Mĩ thuật</t>
  </si>
  <si>
    <t>8 K12</t>
  </si>
  <si>
    <t>7 K11</t>
  </si>
  <si>
    <t>AI</t>
  </si>
  <si>
    <t>Số tiết</t>
  </si>
  <si>
    <t>12C1, 12C2</t>
  </si>
  <si>
    <t>11C1, 11C2, 11C3</t>
  </si>
  <si>
    <t>10C3, 10C4, 12A5, 12C3</t>
  </si>
  <si>
    <t>10A1, 10B2, 10C1, 11B1</t>
  </si>
  <si>
    <t>10A2, 10B1, 12A3, 12A4</t>
  </si>
  <si>
    <t>11A1, 11A2, 11B2, 12A1, 12A2</t>
  </si>
  <si>
    <t>12A1+12A2 (2), 12A3+12A4+12A5 (2), 12C2 (2), 12C3 (2)</t>
  </si>
  <si>
    <t>12C1(2)</t>
  </si>
  <si>
    <r>
      <t>10A2 (3), 10B1 (3), 10B2 (3), 10C1 (4),</t>
    </r>
    <r>
      <rPr>
        <sz val="12"/>
        <rFont val="Times New Roman"/>
        <family val="1"/>
      </rPr>
      <t>12C2(4),</t>
    </r>
    <r>
      <rPr>
        <sz val="12"/>
        <color rgb="FFFF0000"/>
        <rFont val="Times New Roman"/>
        <family val="1"/>
      </rPr>
      <t xml:space="preserve"> 12C1 (4)</t>
    </r>
  </si>
  <si>
    <r>
      <t xml:space="preserve">11A2 (3),  11C1 (4), 12A5 (3), </t>
    </r>
    <r>
      <rPr>
        <sz val="12"/>
        <rFont val="Times New Roman"/>
        <family val="1"/>
      </rPr>
      <t>10C2 (4)</t>
    </r>
    <r>
      <rPr>
        <sz val="12"/>
        <color rgb="FFFF0000"/>
        <rFont val="Times New Roman"/>
        <family val="1"/>
      </rPr>
      <t>, 12C3 (4)</t>
    </r>
  </si>
  <si>
    <r>
      <rPr>
        <sz val="12"/>
        <rFont val="Times New Roman"/>
        <family val="1"/>
      </rPr>
      <t xml:space="preserve">10C3 (3), </t>
    </r>
    <r>
      <rPr>
        <sz val="12"/>
        <color rgb="FFFF0000"/>
        <rFont val="Times New Roman"/>
        <family val="1"/>
      </rPr>
      <t xml:space="preserve">10C1(3), 10C4(3), 12A4(3), </t>
    </r>
    <r>
      <rPr>
        <sz val="12"/>
        <rFont val="Times New Roman"/>
        <family val="1"/>
      </rPr>
      <t>12A5 (3)</t>
    </r>
  </si>
  <si>
    <r>
      <t xml:space="preserve"> 11B2 (3), 11C1 (3), 11C2 (3), </t>
    </r>
    <r>
      <rPr>
        <sz val="12"/>
        <rFont val="Times New Roman"/>
        <family val="1"/>
      </rPr>
      <t>12A3 (3)</t>
    </r>
  </si>
  <si>
    <r>
      <t xml:space="preserve">10A2 (3), 10B1(3), 12C1(3), </t>
    </r>
    <r>
      <rPr>
        <sz val="12"/>
        <rFont val="Times New Roman"/>
        <family val="1"/>
      </rPr>
      <t>10A1 (3)</t>
    </r>
  </si>
  <si>
    <r>
      <t xml:space="preserve"> </t>
    </r>
    <r>
      <rPr>
        <sz val="12"/>
        <rFont val="Times New Roman"/>
        <family val="1"/>
      </rPr>
      <t>CN 10A1 (4),</t>
    </r>
    <r>
      <rPr>
        <sz val="12"/>
        <color rgb="FFFF0000"/>
        <rFont val="Times New Roman"/>
        <family val="1"/>
      </rPr>
      <t xml:space="preserve"> TTCM(3)</t>
    </r>
  </si>
  <si>
    <r>
      <t xml:space="preserve">11A1 (3), </t>
    </r>
    <r>
      <rPr>
        <sz val="12"/>
        <rFont val="Times New Roman"/>
        <family val="1"/>
      </rPr>
      <t>10A2 (3)</t>
    </r>
  </si>
  <si>
    <t>Hóa: 11A1(2), 11A2(2), 11B1(2), 11B2(2), 12A1(2); CĐ Hóa: 11A1(1), 11A2(1), 11B1(1), 11B2(1), 12A1(1)</t>
  </si>
  <si>
    <r>
      <t xml:space="preserve">Hóa: 10A1(2), 10A2(2), 12A3(2), 12A5(2), 12C2(2); </t>
    </r>
    <r>
      <rPr>
        <sz val="12"/>
        <rFont val="Times New Roman"/>
        <family val="1"/>
      </rPr>
      <t>12C1(2),</t>
    </r>
    <r>
      <rPr>
        <sz val="12"/>
        <color rgb="FFFF0000"/>
        <rFont val="Times New Roman"/>
        <family val="1"/>
      </rPr>
      <t xml:space="preserve"> CĐ Hóa: 10A1(1), 10A2(1),  12A3(1), 12A5(1)</t>
    </r>
  </si>
  <si>
    <t>12A5 (2), 12C3 (2)</t>
  </si>
  <si>
    <r>
      <t xml:space="preserve">12C1 (2), </t>
    </r>
    <r>
      <rPr>
        <sz val="12"/>
        <rFont val="Arial"/>
        <family val="2"/>
      </rPr>
      <t>12C2 (2)</t>
    </r>
  </si>
  <si>
    <t>Giang</t>
  </si>
  <si>
    <t>Nhàn</t>
  </si>
  <si>
    <t xml:space="preserve"> PBT</t>
  </si>
  <si>
    <t>12A4 +C1+C2</t>
  </si>
  <si>
    <r>
      <t>10A1(2),10A2(2),</t>
    </r>
    <r>
      <rPr>
        <sz val="12"/>
        <rFont val="Times New Roman"/>
        <family val="1"/>
      </rPr>
      <t>12A1(2)</t>
    </r>
    <r>
      <rPr>
        <sz val="12"/>
        <color rgb="FFFF0000"/>
        <rFont val="Times New Roman"/>
        <family val="1"/>
      </rPr>
      <t>,11A1(2),11A2(2),12C1(2),12C2(2)</t>
    </r>
  </si>
  <si>
    <r>
      <t>10B1(2),10B2(2),10C1(2),11B1(2),11B2(2),</t>
    </r>
    <r>
      <rPr>
        <sz val="12"/>
        <rFont val="Times New Roman"/>
        <family val="1"/>
      </rPr>
      <t>10C2(2)</t>
    </r>
    <r>
      <rPr>
        <sz val="12"/>
        <color rgb="FFFF0000"/>
        <rFont val="Times New Roman"/>
        <family val="1"/>
      </rPr>
      <t>,12A2(2),12A3(2)</t>
    </r>
  </si>
  <si>
    <t>12C3, 12A1, 12A2, 10C2, 10C4, 11C1, 11A1, 11A2</t>
  </si>
  <si>
    <t>12C1, 12A3, 12A4, 10A2, 10B1, 10B2, 11C2, 11C3</t>
  </si>
  <si>
    <t>12C2, 12A5, 10C1, 10C3, 10A1, 11B1, 11B2</t>
  </si>
  <si>
    <t>10A2 (3), 10B1(3), 12C1(3), 10A1 (3)</t>
  </si>
  <si>
    <t xml:space="preserve"> CN 10A1 (4), TTCM(3)</t>
  </si>
  <si>
    <t>10C3 (3), 10C1(3), 10C4(3), 12A4(3), 12A5 (3)</t>
  </si>
  <si>
    <t xml:space="preserve"> 11B2 (3), 11C1 (3), 11C2 (3), 12A3 (3)</t>
  </si>
  <si>
    <t>Hóa: 10A1(2), 10A2(2), 12A3(2), 12A5(2), 12C2(2); 12C1(2), CĐ Hóa: 10A1(1), 10A2(1),  12A3(1), 12A5(1)</t>
  </si>
  <si>
    <t>11A1 (3), 10A2 (3)</t>
  </si>
  <si>
    <t>10A2 (3), 10B1 (3), 10B2 (3), 10C1 (4),12C2(4), 12C1 (4)</t>
  </si>
  <si>
    <t>12C1 (2), 12C2 (2)</t>
  </si>
  <si>
    <t>11A2 (3),  11C1 (4), 12A5 (3), 10C2 (4), 12C3 (4)</t>
  </si>
  <si>
    <t>10B1(2),10B2(2),10C1(2),11B1(2),11B2(2),10C2(2),12A2(2),12A3(2)</t>
  </si>
  <si>
    <t>10A1(2),10A2(2),12A1(2),11A1(2),11A2(2),12C1(2),12C2(2)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</si>
  <si>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</si>
  <si>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</si>
  <si>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rPr>
        <b/>
        <sz val="14"/>
        <color rgb="FFFF0000"/>
        <rFont val="Times New Roman"/>
        <family val="1"/>
      </rPr>
      <t>Tổng số lớp:</t>
    </r>
    <r>
      <rPr>
        <sz val="14"/>
        <color rgb="FFFF0000"/>
        <rFont val="Times New Roman"/>
        <family val="1"/>
      </rPr>
      <t xml:space="preserve"> 23 lớp. </t>
    </r>
    <r>
      <rPr>
        <i/>
        <sz val="14"/>
        <color rgb="FFFF0000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</si>
  <si>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color rgb="FFFF0000"/>
        <rFont val="Times New Roman"/>
        <family val="1"/>
      </rPr>
      <t>Khối 10:</t>
    </r>
    <r>
      <rPr>
        <i/>
        <sz val="14"/>
        <color rgb="FFFF0000"/>
        <rFont val="Times New Roman"/>
        <family val="1"/>
      </rPr>
      <t xml:space="preserve"> GDPT 08 lớp</t>
    </r>
  </si>
  <si>
    <r>
      <rPr>
        <b/>
        <i/>
        <sz val="14"/>
        <color rgb="FFFF0000"/>
        <rFont val="Times New Roman"/>
        <family val="1"/>
      </rPr>
      <t>Khối 11:</t>
    </r>
    <r>
      <rPr>
        <i/>
        <sz val="14"/>
        <color rgb="FFFF0000"/>
        <rFont val="Times New Roman"/>
        <family val="1"/>
      </rPr>
      <t xml:space="preserve"> GDPT 06 lớp, GDTX 01 lớp.</t>
    </r>
  </si>
  <si>
    <r>
      <rPr>
        <b/>
        <i/>
        <sz val="14"/>
        <color rgb="FFFF0000"/>
        <rFont val="Times New Roman"/>
        <family val="1"/>
      </rPr>
      <t>Khối 12:</t>
    </r>
    <r>
      <rPr>
        <i/>
        <sz val="14"/>
        <color rgb="FFFF0000"/>
        <rFont val="Times New Roman"/>
        <family val="1"/>
      </rPr>
      <t xml:space="preserve"> GDPT 07 lớp, GDTX 01 lớp.</t>
    </r>
  </si>
  <si>
    <r>
      <rPr>
        <b/>
        <sz val="14"/>
        <color rgb="FFFF0000"/>
        <rFont val="Times New Roman"/>
        <family val="1"/>
      </rPr>
      <t>Tổng số VC, NLĐ:</t>
    </r>
    <r>
      <rPr>
        <sz val="14"/>
        <color rgb="FFFF0000"/>
        <rFont val="Times New Roman"/>
        <family val="1"/>
      </rPr>
      <t xml:space="preserve"> 45; trong đó: CBQL: 03; GV: 42; Nhân viên: 04, </t>
    </r>
  </si>
  <si>
    <r>
      <rPr>
        <b/>
        <sz val="14"/>
        <color rgb="FFFF0000"/>
        <rFont val="Times New Roman"/>
        <family val="1"/>
      </rPr>
      <t>12A3</t>
    </r>
    <r>
      <rPr>
        <sz val="14"/>
        <color rgb="FFFF0000"/>
        <rFont val="Times New Roman"/>
        <family val="1"/>
      </rPr>
      <t xml:space="preserve">: </t>
    </r>
  </si>
  <si>
    <r>
      <rPr>
        <b/>
        <sz val="14"/>
        <color rgb="FFFF0000"/>
        <rFont val="Times New Roman"/>
        <family val="1"/>
      </rPr>
      <t>12A4</t>
    </r>
    <r>
      <rPr>
        <sz val="14"/>
        <color rgb="FFFF0000"/>
        <rFont val="Times New Roman"/>
        <family val="1"/>
      </rPr>
      <t xml:space="preserve">: </t>
    </r>
  </si>
  <si>
    <r>
      <rPr>
        <b/>
        <sz val="14"/>
        <color rgb="FFFF0000"/>
        <rFont val="Times New Roman"/>
        <family val="1"/>
      </rPr>
      <t>12C1</t>
    </r>
    <r>
      <rPr>
        <sz val="14"/>
        <color rgb="FFFF0000"/>
        <rFont val="Times New Roman"/>
        <family val="1"/>
      </rPr>
      <t xml:space="preserve">: </t>
    </r>
  </si>
  <si>
    <r>
      <rPr>
        <sz val="12"/>
        <color theme="1"/>
        <rFont val="Times New Roman"/>
        <family val="1"/>
      </rPr>
      <t xml:space="preserve">Lý: 11A2(2),  11C3(2), 12A4(2), 12C1(2), 12C2(2), </t>
    </r>
    <r>
      <rPr>
        <b/>
        <sz val="12"/>
        <color theme="6"/>
        <rFont val="Times New Roman"/>
        <family val="1"/>
      </rPr>
      <t>12A1(2)</t>
    </r>
    <r>
      <rPr>
        <sz val="12"/>
        <color rgb="FFFF0000"/>
        <rFont val="Times New Roman"/>
        <family val="1"/>
      </rPr>
      <t xml:space="preserve">
CĐ Lý: 11A2(1), 12A4(1), </t>
    </r>
    <r>
      <rPr>
        <b/>
        <sz val="12"/>
        <color theme="6"/>
        <rFont val="Times New Roman"/>
        <family val="1"/>
      </rPr>
      <t>12A1(1)</t>
    </r>
  </si>
  <si>
    <r>
      <t xml:space="preserve">TTCM (3), </t>
    </r>
    <r>
      <rPr>
        <b/>
        <sz val="12"/>
        <color theme="6"/>
        <rFont val="Times New Roman"/>
        <family val="1"/>
      </rPr>
      <t>CN 12A1(4)</t>
    </r>
  </si>
  <si>
    <t>12C1
12C2</t>
  </si>
  <si>
    <t>TCCT</t>
  </si>
  <si>
    <r>
      <t xml:space="preserve">Lý: 12A2(2), 10A2(2),10B1(2), </t>
    </r>
    <r>
      <rPr>
        <b/>
        <sz val="12"/>
        <color theme="6"/>
        <rFont val="Times New Roman"/>
        <family val="1"/>
      </rPr>
      <t>11B2(2)</t>
    </r>
    <r>
      <rPr>
        <sz val="12"/>
        <color rgb="FFFF0000"/>
        <rFont val="Times New Roman"/>
        <family val="1"/>
      </rPr>
      <t xml:space="preserve">             CĐ Lý: 12A2(1), 10A2(1)</t>
    </r>
  </si>
  <si>
    <r>
      <t xml:space="preserve">12A2(3)
</t>
    </r>
    <r>
      <rPr>
        <b/>
        <sz val="12"/>
        <color theme="6"/>
        <rFont val="Times New Roman"/>
        <family val="1"/>
      </rPr>
      <t>12A1(3)</t>
    </r>
    <r>
      <rPr>
        <sz val="12"/>
        <color rgb="FFFF0000"/>
        <rFont val="Times New Roman"/>
        <family val="1"/>
      </rPr>
      <t xml:space="preserve"> </t>
    </r>
  </si>
  <si>
    <r>
      <t xml:space="preserve"> 12A2 (2)
</t>
    </r>
    <r>
      <rPr>
        <b/>
        <sz val="12"/>
        <color theme="6"/>
        <rFont val="Times New Roman"/>
        <family val="1"/>
      </rPr>
      <t>12A1(2)</t>
    </r>
  </si>
  <si>
    <r>
      <t xml:space="preserve">Lý:  11B1(2), 11C1(2); </t>
    </r>
    <r>
      <rPr>
        <b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11C2(2),</t>
    </r>
    <r>
      <rPr>
        <b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 xml:space="preserve">12A5(2), </t>
    </r>
    <r>
      <rPr>
        <b/>
        <sz val="12"/>
        <color theme="6"/>
        <rFont val="Times New Roman"/>
        <family val="1"/>
      </rPr>
      <t>11A1(2)</t>
    </r>
    <r>
      <rPr>
        <sz val="12"/>
        <color rgb="FFFF0000"/>
        <rFont val="Times New Roman"/>
        <family val="1"/>
      </rPr>
      <t xml:space="preserve">
CĐ Lý: 12A5(1), </t>
    </r>
    <r>
      <rPr>
        <b/>
        <sz val="12"/>
        <color theme="6"/>
        <rFont val="Times New Roman"/>
        <family val="1"/>
      </rPr>
      <t>11A1(1)</t>
    </r>
  </si>
  <si>
    <t>10C2(3)</t>
  </si>
  <si>
    <r>
      <t>Toán: 12A1(3), 12A4(3), 10A1(3), 10C1(3)</t>
    </r>
    <r>
      <rPr>
        <b/>
        <sz val="12"/>
        <color rgb="FFFF0000"/>
        <rFont val="Times New Roman"/>
        <family val="1"/>
      </rPr>
      <t>, 10B2(3)</t>
    </r>
    <r>
      <rPr>
        <sz val="12"/>
        <rFont val="Times New Roman"/>
        <family val="1"/>
      </rPr>
      <t xml:space="preserve">
CĐ Toán: 12A1(1), 12A4(1), </t>
    </r>
    <r>
      <rPr>
        <b/>
        <sz val="12"/>
        <color rgb="FFFF0000"/>
        <rFont val="Times New Roman"/>
        <family val="1"/>
      </rPr>
      <t>10B2(1)</t>
    </r>
  </si>
  <si>
    <r>
      <t>Toán: 12C1(3), 12C3(3), 11C1(3), 11C2(3)</t>
    </r>
    <r>
      <rPr>
        <b/>
        <sz val="12"/>
        <color rgb="FFFF0000"/>
        <rFont val="Times New Roman"/>
        <family val="1"/>
      </rPr>
      <t>, 11A1(3)</t>
    </r>
    <r>
      <rPr>
        <sz val="12"/>
        <rFont val="Times New Roman"/>
        <family val="1"/>
      </rPr>
      <t xml:space="preserve">
CĐ Toán:</t>
    </r>
    <r>
      <rPr>
        <b/>
        <sz val="12"/>
        <color rgb="FFFF0000"/>
        <rFont val="Times New Roman"/>
        <family val="1"/>
      </rPr>
      <t xml:space="preserve"> 11A1(1)</t>
    </r>
  </si>
  <si>
    <r>
      <t>Toán: 12A3(3), 12A5(3), 10C4(3)</t>
    </r>
    <r>
      <rPr>
        <b/>
        <sz val="12"/>
        <color rgb="FFFF0000"/>
        <rFont val="Times New Roman"/>
        <family val="1"/>
      </rPr>
      <t>, 10B1(3)</t>
    </r>
    <r>
      <rPr>
        <sz val="12"/>
        <rFont val="Times New Roman"/>
        <family val="1"/>
      </rPr>
      <t xml:space="preserve">
CĐ Toán: 12A3(1), 12A5(1)</t>
    </r>
    <r>
      <rPr>
        <b/>
        <sz val="12"/>
        <color rgb="FFFF0000"/>
        <rFont val="Times New Roman"/>
        <family val="1"/>
      </rPr>
      <t>, 10B1(1)</t>
    </r>
  </si>
  <si>
    <r>
      <t>Toán: 12A2(3), 12C2 (3), 11B2(3),</t>
    </r>
    <r>
      <rPr>
        <b/>
        <sz val="12"/>
        <color rgb="FFFF0000"/>
        <rFont val="Times New Roman"/>
        <family val="1"/>
      </rPr>
      <t xml:space="preserve"> 11A2(3)</t>
    </r>
    <r>
      <rPr>
        <sz val="12"/>
        <rFont val="Times New Roman"/>
        <family val="1"/>
      </rPr>
      <t xml:space="preserve">
CĐ Toán: 12A2(1), 11B2(1),</t>
    </r>
    <r>
      <rPr>
        <b/>
        <sz val="12"/>
        <color rgb="FFFF0000"/>
        <rFont val="Times New Roman"/>
        <family val="1"/>
      </rPr>
      <t>11A2(1)</t>
    </r>
  </si>
  <si>
    <t>12A1 (2), 12A4 (2)</t>
  </si>
  <si>
    <t>12C1 (2), 12C3 (2)</t>
  </si>
  <si>
    <t>12A3 (2), 12A5 (2)</t>
  </si>
  <si>
    <t>12A2 (2),
12C2 (2)</t>
  </si>
  <si>
    <t>K12 (2)</t>
  </si>
  <si>
    <t>12A4 +C1+C2 (2)</t>
  </si>
  <si>
    <t>12A3  (2)</t>
  </si>
  <si>
    <t>BẢNG PHÂN CÔNG CHUYÊN MÔN NĂM HỌC 2026- 2027- Áp dụng 14.9.2026 (1 tuần)- Tuần 2,3</t>
  </si>
  <si>
    <t>BẢNG PHÂN CÔNG CHUYÊN MÔN NĂM HỌC 2026- 2027- Áp dụng 28.9.2026 - Tuần 4</t>
  </si>
  <si>
    <t>10B1(2),10B2(2),10C1(2),11B1(2),11B2(2),10C2(2),12A2(2),12A3(2); 12A1(2), 12C1(2),12C2(2)</t>
  </si>
  <si>
    <t>10C3(2),10C4(2),11C1(2),11C2(2)12A4(2),12A5(2); 10A1(2),10A2(2),11A1(2),11A2(2),</t>
  </si>
  <si>
    <t>NGHỈ chế dộ vợ HẬU SẢN</t>
  </si>
  <si>
    <t>12A3+ 12C1+12C2 (2), 12A5(2)</t>
  </si>
  <si>
    <t>BẢNG PHÂN CÔNG CHUYÊN MÔN NĂM HỌC 2026- 2027- Áp dụng 05.10.2026 - Tuần 5</t>
  </si>
  <si>
    <t xml:space="preserve">10C3(2),10C4(2),11C1(2),11C2(2)12A4(2),12A5(2); </t>
  </si>
  <si>
    <t xml:space="preserve">10B1(2),10B2(2),10C1(2),11B1(2),11B2(2),10C2(2),12A2(2),12A3(2); </t>
  </si>
  <si>
    <t>10A1(2),10A2(2),11A1(2),11A2(2), 12A1(2), 12C1(2),12C2(2)</t>
  </si>
  <si>
    <t>BẢNG PHÂN CÔNG CHUYÊN MÔN NĂM HỌC 2026- 2027- Áp dụng 12.10.2026 - Tuần 6</t>
  </si>
  <si>
    <r>
      <t xml:space="preserve">Lý: 11A2(2),  11C3(2), 12A4(2), 12C1(2), 12C2(2), </t>
    </r>
    <r>
      <rPr>
        <b/>
        <sz val="12"/>
        <color rgb="FFFFC000"/>
        <rFont val="Times New Roman"/>
        <family val="1"/>
      </rPr>
      <t>12A1(2)</t>
    </r>
    <r>
      <rPr>
        <sz val="12"/>
        <color theme="1"/>
        <rFont val="Times New Roman"/>
        <family val="1"/>
      </rPr>
      <t xml:space="preserve">
CĐ Lý: 11A2(1), 12A4(1), </t>
    </r>
    <r>
      <rPr>
        <b/>
        <sz val="12"/>
        <color rgb="FFFFC000"/>
        <rFont val="Times New Roman"/>
        <family val="1"/>
      </rPr>
      <t>12A1(1)</t>
    </r>
  </si>
  <si>
    <r>
      <t>TTCM (3),</t>
    </r>
    <r>
      <rPr>
        <sz val="12"/>
        <color rgb="FFFFC000"/>
        <rFont val="Times New Roman"/>
        <family val="1"/>
      </rPr>
      <t xml:space="preserve"> </t>
    </r>
    <r>
      <rPr>
        <b/>
        <sz val="12"/>
        <color rgb="FFFFC000"/>
        <rFont val="Times New Roman"/>
        <family val="1"/>
      </rPr>
      <t>CN 12A1(4</t>
    </r>
    <r>
      <rPr>
        <b/>
        <sz val="12"/>
        <color theme="1"/>
        <rFont val="Times New Roman"/>
        <family val="1"/>
      </rPr>
      <t>)</t>
    </r>
  </si>
  <si>
    <r>
      <t xml:space="preserve">12A2(3)
</t>
    </r>
    <r>
      <rPr>
        <b/>
        <sz val="12"/>
        <color rgb="FFFFC000"/>
        <rFont val="Times New Roman"/>
        <family val="1"/>
      </rPr>
      <t>12A1(3</t>
    </r>
    <r>
      <rPr>
        <b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 </t>
    </r>
  </si>
  <si>
    <r>
      <t xml:space="preserve"> 12A2 (2)
</t>
    </r>
    <r>
      <rPr>
        <b/>
        <sz val="12"/>
        <color rgb="FFFFC000"/>
        <rFont val="Times New Roman"/>
        <family val="1"/>
      </rPr>
      <t>12A1(2)</t>
    </r>
  </si>
  <si>
    <r>
      <t xml:space="preserve">Lý:  11B1(2), 11C1(2);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11C2(2),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12A5(2)
CĐ Lý: 12A5(1)</t>
    </r>
  </si>
  <si>
    <r>
      <t xml:space="preserve">11B2(3), 11C1 (3)
</t>
    </r>
    <r>
      <rPr>
        <b/>
        <sz val="10"/>
        <color rgb="FFFFC000"/>
        <rFont val="Times New Roman"/>
        <family val="1"/>
      </rPr>
      <t>10C2(3)</t>
    </r>
  </si>
  <si>
    <r>
      <t>Lý: 10A1(2), 10B2(2),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10C2(2), 10C3(2), 10C4(2), 12A3(2)
CĐ Lý: 12A3(1), 10A1(1)</t>
    </r>
  </si>
  <si>
    <r>
      <t xml:space="preserve">Lý: 12A2(2), 10A2(2), 10B1(2), </t>
    </r>
    <r>
      <rPr>
        <b/>
        <sz val="12"/>
        <color rgb="FFFFC000"/>
        <rFont val="Times New Roman"/>
        <family val="1"/>
      </rPr>
      <t>11A1(2)</t>
    </r>
    <r>
      <rPr>
        <b/>
        <sz val="12"/>
        <color rgb="FFFF0000"/>
        <rFont val="Times New Roman"/>
        <family val="1"/>
      </rPr>
      <t>,</t>
    </r>
    <r>
      <rPr>
        <sz val="12"/>
        <color theme="1"/>
        <rFont val="Times New Roman"/>
        <family val="1"/>
      </rPr>
      <t xml:space="preserve"> </t>
    </r>
    <r>
      <rPr>
        <b/>
        <sz val="12"/>
        <color rgb="FFFFC000"/>
        <rFont val="Times New Roman"/>
        <family val="1"/>
      </rPr>
      <t>11B2(2)</t>
    </r>
    <r>
      <rPr>
        <sz val="12"/>
        <color rgb="FFFFC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         
CĐ Lý: 12A2(1), 10A2(1), </t>
    </r>
    <r>
      <rPr>
        <sz val="12"/>
        <color rgb="FFFFC000"/>
        <rFont val="Times New Roman"/>
        <family val="1"/>
      </rPr>
      <t>11A1(1)</t>
    </r>
  </si>
  <si>
    <t>BẢNG PHÂN CÔNG CHUYÊN MÔN NĂM HỌC 2026- 2027- Áp dụng 19.10.2026 - Tuần 7</t>
  </si>
  <si>
    <t>10C1 (2), 10C2 (2), 10C4 (2), 12C3 (2). CĐ Địa: 10C1 (1) 10C2 (1), 10C4 (1), 12C3 (1).</t>
  </si>
  <si>
    <t>12C3, 12A1, 12A2, 12A4, 12A5, 10B2, 10C1, 10C2, 10C4, 11C1, 11A1, 11A2</t>
  </si>
  <si>
    <t>11C1 (2), 11C2 (2), 11C3 (2), 12C1 (2); CĐ Địa: 11C1 (1), 11C2 (1), 11C3 (1), 12C1 (1)</t>
  </si>
  <si>
    <t>12C1, 12A3, 10A2, 11C2, 11C3</t>
  </si>
  <si>
    <t>10C3 (2), 12C2 (2). CĐ Địa: 10C3 (1), 12C2 (1).</t>
  </si>
  <si>
    <t xml:space="preserve">CN 10C3 (4), PBT (6)       </t>
  </si>
  <si>
    <t>12C2 (3)</t>
  </si>
  <si>
    <t>12C2, 10B1, 10C3, 10A1, 11B1, 11B2</t>
  </si>
  <si>
    <t>BẢNG PHÂN CÔNG CHUYÊN MÔN NĂM HỌC 2026- 2027- Áp dụng 26.10.2026 - Tuần 8</t>
  </si>
  <si>
    <t>Lý: 11A2(2),  11C3(2), 12A4(2), 12C1(2), 12C2(2), 
CĐ Lý: 11A2(1), 12A4(1)</t>
  </si>
  <si>
    <t>LÝ: 11A1(2),  11B2(2), 12A1(2)
CĐ Lý: 12A1(1), 11A1(1)</t>
  </si>
  <si>
    <r>
      <t>Lý: 12A2(2), 10A2(2), 10B1(2),</t>
    </r>
    <r>
      <rPr>
        <sz val="12"/>
        <color rgb="FFFFC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         
CĐ Lý: 12A2(1), 10A2(1)</t>
    </r>
  </si>
  <si>
    <t>12A1(2), 12A2 (2), 12A3(2), 12A4(2), 12C2(2),  12C3(2), 11B1 (1). CĐ:  12C2(1), 12C3(1)</t>
  </si>
  <si>
    <t>12A1+12A2 (2), 12A3+12A5 (2), 12A4(2), 12C2 (2), 12C3 (2)</t>
  </si>
  <si>
    <t>12A5(2), 12C1(2), 10B1(2), 10B2(2), 10C1(2), 10C2(2), 10C3(2) 10C4(2). CĐ: 12C1(1), 10C1(1),  10C2(1), 10C3(1), 10C4(1)</t>
  </si>
  <si>
    <t>12C1(2), 12A5(2)</t>
  </si>
  <si>
    <t>Đặng Thị Hận</t>
  </si>
  <si>
    <t>Phạm Thị Trang</t>
  </si>
  <si>
    <t>10A1(2), 10A2 (2), 11A1(1), 11A2(1), 11C1(1), CĐ 11C1(1)</t>
  </si>
  <si>
    <t xml:space="preserve">11B2(1), 11C2(1), 11C3(1). CĐ 11C2(1), 11C3(1), </t>
  </si>
  <si>
    <t>12A3 +12A5 (2)</t>
  </si>
  <si>
    <t>12A2 +12C1+12C2 (2), 12A4 (2)</t>
  </si>
  <si>
    <t>12A1(2), 12A2 (2), 12A3(2), 12A4(2), 12C2(2),  12C3(2), 11A2(1), 11B1 (1), 11B2 (1). CĐ:  12C2(1), 12C3(1)</t>
  </si>
  <si>
    <t>12A1+12A4(2), 12A2+12A3(2),  12C2(2), 12C3(2)</t>
  </si>
  <si>
    <t>11A1 (1), 11C2 (1), 11C3 (1), CĐ 11C2 (1), 11C3 (1)</t>
  </si>
  <si>
    <t>10A1 (2), 10A2 (2), 11C1 (1), CĐ 11C1 (1)</t>
  </si>
  <si>
    <t>12A1+12A4 (2), 12A2+12A3 (2), 12C2 (2), 12C3 (2)</t>
  </si>
  <si>
    <t>12C1 (2), 12A5 (2)</t>
  </si>
  <si>
    <t>12A3+  12A5(2)</t>
  </si>
  <si>
    <t>12A2 +C1+C2 (2), 12A4(2)</t>
  </si>
  <si>
    <t>C</t>
  </si>
  <si>
    <t>D</t>
  </si>
  <si>
    <t>E</t>
  </si>
  <si>
    <t>G</t>
  </si>
  <si>
    <t>H</t>
  </si>
  <si>
    <t>K</t>
  </si>
  <si>
    <t>L</t>
  </si>
  <si>
    <t>M</t>
  </si>
  <si>
    <t>P</t>
  </si>
  <si>
    <t>Học TTCT</t>
  </si>
  <si>
    <t>10A2 (3), 10B1(3),  10A1 (3)</t>
  </si>
  <si>
    <t>10C3 (3), 10C1(3), 10C4(3), 12A4(3), 12A5 (3); 12C1(3),</t>
  </si>
  <si>
    <t>10C3 (4), 11B2 (3), 11C3 (4), 12A1 (3), 11A1(3); 11C2 (4)</t>
  </si>
  <si>
    <t>11A2 (3),  11C1 (4), 12A5 (3), 10C2 (4), 12C3 (4); 11B1 (3)</t>
  </si>
  <si>
    <t>12A2 (3), 12A3 (3), 12A4 (3),</t>
  </si>
  <si>
    <t>BẢNG PHÂN CÔNG CHUYÊN MÔN NĂM HỌC 2026- 2027- Áp dụng 02.11.2026 - Tuần 9</t>
  </si>
  <si>
    <r>
      <t xml:space="preserve">Toán: 12A1(3), 12A4(3), 10A1(3), 10C1(3), </t>
    </r>
    <r>
      <rPr>
        <b/>
        <sz val="12"/>
        <rFont val="Times New Roman"/>
        <family val="1"/>
      </rPr>
      <t>10B2(3)</t>
    </r>
    <r>
      <rPr>
        <sz val="12"/>
        <rFont val="Times New Roman"/>
        <family val="1"/>
      </rPr>
      <t xml:space="preserve">
CĐ Toán: 12A1(1), 12A4(1), 10A1 (1), </t>
    </r>
    <r>
      <rPr>
        <b/>
        <sz val="12"/>
        <rFont val="Times New Roman"/>
        <family val="1"/>
      </rPr>
      <t>10B2(1)</t>
    </r>
    <r>
      <rPr>
        <sz val="12"/>
        <rFont val="Times New Roman"/>
        <family val="1"/>
      </rPr>
      <t xml:space="preserve"> </t>
    </r>
  </si>
  <si>
    <r>
      <t xml:space="preserve">Toán: 12C1(3), 12C3(3), 11C1(3), 11C2(3), </t>
    </r>
    <r>
      <rPr>
        <b/>
        <sz val="12"/>
        <rFont val="Times New Roman"/>
        <family val="1"/>
      </rPr>
      <t>11A1(3)</t>
    </r>
    <r>
      <rPr>
        <sz val="12"/>
        <rFont val="Times New Roman"/>
        <family val="1"/>
      </rPr>
      <t xml:space="preserve">
CĐ Toán: </t>
    </r>
    <r>
      <rPr>
        <b/>
        <sz val="12"/>
        <rFont val="Times New Roman"/>
        <family val="1"/>
      </rPr>
      <t>11A1(1)</t>
    </r>
  </si>
  <si>
    <r>
      <t xml:space="preserve">Toán: 12A3(3), 12A5(3), 10C4(3), </t>
    </r>
    <r>
      <rPr>
        <b/>
        <sz val="12"/>
        <rFont val="Times New Roman"/>
        <family val="1"/>
      </rPr>
      <t>10B1(3)</t>
    </r>
    <r>
      <rPr>
        <sz val="12"/>
        <rFont val="Times New Roman"/>
        <family val="1"/>
      </rPr>
      <t xml:space="preserve">
CĐ Toán: 12A3(1), 12A5(1), </t>
    </r>
    <r>
      <rPr>
        <b/>
        <sz val="12"/>
        <rFont val="Times New Roman"/>
        <family val="1"/>
      </rPr>
      <t>10B1(1)</t>
    </r>
  </si>
  <si>
    <r>
      <t>Toán: 12A2(3), 12C2 (3), 11B2(3),</t>
    </r>
    <r>
      <rPr>
        <b/>
        <sz val="12"/>
        <rFont val="Times New Roman"/>
        <family val="1"/>
      </rPr>
      <t>11A2(3)</t>
    </r>
    <r>
      <rPr>
        <sz val="12"/>
        <rFont val="Times New Roman"/>
        <family val="1"/>
      </rPr>
      <t xml:space="preserve">
CĐ Toán: 12A2(1), 11B2(1),</t>
    </r>
    <r>
      <rPr>
        <b/>
        <sz val="12"/>
        <rFont val="Times New Roman"/>
        <family val="1"/>
      </rPr>
      <t xml:space="preserve"> 11A2(1)</t>
    </r>
  </si>
  <si>
    <r>
      <t xml:space="preserve">Lý: 11A2(2),  11C3(2), 12A4(2), 12C1(2), 12C2(2), </t>
    </r>
    <r>
      <rPr>
        <b/>
        <sz val="12"/>
        <rFont val="Times New Roman"/>
        <family val="1"/>
      </rPr>
      <t>12A1(2)</t>
    </r>
    <r>
      <rPr>
        <sz val="12"/>
        <rFont val="Times New Roman"/>
        <family val="1"/>
      </rPr>
      <t xml:space="preserve">
CĐ Lý: 11A2(1), 12A4(1), </t>
    </r>
    <r>
      <rPr>
        <b/>
        <sz val="12"/>
        <rFont val="Times New Roman"/>
        <family val="1"/>
      </rPr>
      <t>12A1(1)</t>
    </r>
  </si>
  <si>
    <r>
      <t xml:space="preserve">TTCM (3), </t>
    </r>
    <r>
      <rPr>
        <b/>
        <sz val="12"/>
        <rFont val="Times New Roman"/>
        <family val="1"/>
      </rPr>
      <t>CN 12A1(4)</t>
    </r>
  </si>
  <si>
    <r>
      <t>Lý: 10A1(2), 10B2(2),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10C2(2), 10C3(2), 10C4(2), 12A3(2), </t>
    </r>
    <r>
      <rPr>
        <b/>
        <sz val="12"/>
        <rFont val="Times New Roman"/>
        <family val="1"/>
      </rPr>
      <t>11A1(2</t>
    </r>
    <r>
      <rPr>
        <sz val="12"/>
        <rFont val="Times New Roman"/>
        <family val="1"/>
      </rPr>
      <t>)
CĐ Lý: 12A3(1), 10A1(1)</t>
    </r>
    <r>
      <rPr>
        <b/>
        <sz val="12"/>
        <rFont val="Times New Roman"/>
        <family val="1"/>
      </rPr>
      <t>, 11A1(1)</t>
    </r>
  </si>
  <si>
    <r>
      <t xml:space="preserve">Lý: 12A2(2), 10A2(2), 10B1(2),  </t>
    </r>
    <r>
      <rPr>
        <b/>
        <sz val="12"/>
        <rFont val="Times New Roman"/>
        <family val="1"/>
      </rPr>
      <t>11B2(2)</t>
    </r>
    <r>
      <rPr>
        <sz val="12"/>
        <rFont val="Times New Roman"/>
        <family val="1"/>
      </rPr>
      <t xml:space="preserve">             
CĐ Lý: 12A2(1), 10A2(1), </t>
    </r>
  </si>
  <si>
    <r>
      <t xml:space="preserve">12A2(3)
</t>
    </r>
    <r>
      <rPr>
        <b/>
        <sz val="12"/>
        <rFont val="Times New Roman"/>
        <family val="1"/>
      </rPr>
      <t>12A1(3)</t>
    </r>
    <r>
      <rPr>
        <sz val="12"/>
        <rFont val="Times New Roman"/>
        <family val="1"/>
      </rPr>
      <t xml:space="preserve"> </t>
    </r>
  </si>
  <si>
    <r>
      <t xml:space="preserve"> 12A2 (2)
</t>
    </r>
    <r>
      <rPr>
        <b/>
        <sz val="12"/>
        <rFont val="Times New Roman"/>
        <family val="1"/>
      </rPr>
      <t>12A1(2)</t>
    </r>
  </si>
  <si>
    <r>
      <t xml:space="preserve">Lý:  11B1(2), 11C1(2); 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11C2(2),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12A5(2)
CĐ Lý: 12A5(1)</t>
    </r>
  </si>
  <si>
    <r>
      <t xml:space="preserve">11B2(3), 11C1 (3)
</t>
    </r>
    <r>
      <rPr>
        <b/>
        <sz val="10"/>
        <rFont val="Times New Roman"/>
        <family val="1"/>
      </rPr>
      <t>10C2(3)</t>
    </r>
  </si>
  <si>
    <r>
      <rPr>
        <b/>
        <sz val="14"/>
        <rFont val="Times New Roman"/>
        <family val="1"/>
      </rPr>
      <t>12A3</t>
    </r>
    <r>
      <rPr>
        <sz val="14"/>
        <rFont val="Times New Roman"/>
        <family val="1"/>
      </rPr>
      <t xml:space="preserve">: </t>
    </r>
  </si>
  <si>
    <r>
      <rPr>
        <b/>
        <sz val="14"/>
        <rFont val="Times New Roman"/>
        <family val="1"/>
      </rPr>
      <t>12A4</t>
    </r>
    <r>
      <rPr>
        <sz val="14"/>
        <rFont val="Times New Roman"/>
        <family val="1"/>
      </rPr>
      <t xml:space="preserve">: </t>
    </r>
  </si>
  <si>
    <r>
      <rPr>
        <b/>
        <sz val="14"/>
        <rFont val="Times New Roman"/>
        <family val="1"/>
      </rPr>
      <t>12C1</t>
    </r>
    <r>
      <rPr>
        <sz val="14"/>
        <rFont val="Times New Roman"/>
        <family val="1"/>
      </rPr>
      <t xml:space="preserve">: </t>
    </r>
  </si>
  <si>
    <t>BẢNG PHÂN CÔNG CHUYÊN MÔN NĂM HỌC 2026- 2027- Áp dụng 09.11.2026 - Tuần 10</t>
  </si>
  <si>
    <t>10A2 (3), 10B1 (3), 10C1 (4),12C2(4), 12C1 (4)</t>
  </si>
  <si>
    <t xml:space="preserve">12A2 (3), 12A3 (3), 12A4 (3), </t>
  </si>
  <si>
    <t>8 K10</t>
  </si>
  <si>
    <t>12C2,10B1, 10C3,10A1, 11B1,11B2, 11A2</t>
  </si>
  <si>
    <t>12C1,12A3, 10A2, 11C2, 11C3</t>
  </si>
  <si>
    <t xml:space="preserve">12C3,12A1, 12A2,12A4, 12A5,10B2, 10C1,10C2, 10C4,11C1, 11A1, </t>
  </si>
  <si>
    <t>Tổng số tiết tăng HK1 buổi 1</t>
  </si>
  <si>
    <t>Tổng số tiết tăng HK1 buổi 2</t>
  </si>
  <si>
    <t>10A1 (3), 10C4 (4)</t>
  </si>
  <si>
    <t xml:space="preserve">11A2 (3),  11C1 (4), 12A5 (3), 12C3 (4); </t>
  </si>
  <si>
    <t>10B2(3), 11C2(4), 10C2(4), 11B1(3)</t>
  </si>
  <si>
    <t>Phân công chuyên môn (Dạy lớp)- HK2</t>
  </si>
  <si>
    <t>Thai sản</t>
  </si>
  <si>
    <t>Đi học</t>
  </si>
  <si>
    <t>12A1+12A4 (2), 12A2+12A3 (2),  12C2(2), 12C3(2)</t>
  </si>
  <si>
    <t>Con nhỏ</t>
  </si>
  <si>
    <t xml:space="preserve">Tổng số lớp: 23 lớp. Trong đó chia ra:                                                     </t>
  </si>
  <si>
    <t>Khối 10: GDPT 08 lớp</t>
  </si>
  <si>
    <t>Khối 11: GDPT 06 lớp, GDTX 01 lớp.</t>
  </si>
  <si>
    <t>Khối 12: GDPT 07 lớp, GDTX 01 lớp.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</si>
</sst>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i/>
      <sz val="11"/>
      <name val="Times New Roman"/>
      <family val="1"/>
    </font>
    <font>
      <b/>
      <sz val="11"/>
      <name val="Calibri"/>
      <family val="2"/>
      <scheme val="minor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  <charset val="163"/>
    </font>
    <font>
      <b/>
      <sz val="11"/>
      <name val="Cambria"/>
      <family val="1"/>
      <scheme val="major"/>
    </font>
    <font>
      <b/>
      <sz val="16"/>
      <name val="Cambria"/>
      <family val="1"/>
      <scheme val="major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Calibri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mbria"/>
      <family val="1"/>
      <scheme val="major"/>
    </font>
    <font>
      <sz val="11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3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sz val="13"/>
      <color rgb="FFFF0000"/>
      <name val="Arial"/>
      <family val="2"/>
    </font>
    <font>
      <b/>
      <sz val="16"/>
      <color rgb="FFFF0000"/>
      <name val="Times New Roman"/>
      <family val="1"/>
    </font>
    <font>
      <sz val="12"/>
      <color rgb="FFFF0000"/>
      <name val="Times New Roman"/>
      <family val="1"/>
      <charset val="163"/>
    </font>
    <font>
      <i/>
      <sz val="12"/>
      <color rgb="FFFF0000"/>
      <name val="Times New Roman"/>
      <family val="1"/>
    </font>
    <font>
      <b/>
      <sz val="8"/>
      <color rgb="FFFF0000"/>
      <name val="Times New Roman"/>
      <family val="1"/>
    </font>
    <font>
      <b/>
      <sz val="11"/>
      <color rgb="FFFF0000"/>
      <name val="Cambria"/>
      <family val="1"/>
      <scheme val="major"/>
    </font>
    <font>
      <b/>
      <sz val="10"/>
      <color rgb="FFFF0000"/>
      <name val="Times New Roman"/>
      <family val="1"/>
    </font>
    <font>
      <sz val="8"/>
      <color rgb="FFFF0000"/>
      <name val="Times New Roman"/>
      <family val="1"/>
    </font>
    <font>
      <sz val="9"/>
      <color rgb="FFFF0000"/>
      <name val="Times New Roman"/>
      <family val="1"/>
    </font>
    <font>
      <b/>
      <sz val="14"/>
      <color rgb="FFFF0000"/>
      <name val="Calibri"/>
      <family val="2"/>
      <scheme val="minor"/>
    </font>
    <font>
      <sz val="13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i/>
      <sz val="14"/>
      <color rgb="FFFF0000"/>
      <name val="Times New Roman"/>
      <family val="1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i/>
      <sz val="14"/>
      <color rgb="FFFF0000"/>
      <name val="Times New Roman"/>
      <family val="1"/>
    </font>
    <font>
      <i/>
      <sz val="10"/>
      <color rgb="FFFF0000"/>
      <name val="Arial"/>
      <family val="2"/>
    </font>
    <font>
      <b/>
      <sz val="16"/>
      <color rgb="FFFF0000"/>
      <name val="Cambria"/>
      <family val="1"/>
      <scheme val="major"/>
    </font>
    <font>
      <sz val="8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6"/>
      <name val="Times New Roman"/>
      <family val="1"/>
    </font>
    <font>
      <b/>
      <sz val="12"/>
      <color rgb="FFFFC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Arial"/>
      <family val="2"/>
    </font>
    <font>
      <sz val="12"/>
      <color rgb="FFFFC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rgb="FFFFC000"/>
      <name val="Times New Roman"/>
      <family val="1"/>
    </font>
    <font>
      <b/>
      <sz val="14"/>
      <name val="Calibri"/>
      <family val="2"/>
      <scheme val="min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4"/>
      <name val="Cambria"/>
      <family val="1"/>
      <scheme val="major"/>
    </font>
    <font>
      <sz val="14"/>
      <color theme="0" tint="-4.9989318521683403E-2"/>
      <name val="Arial"/>
      <family val="2"/>
    </font>
    <font>
      <b/>
      <sz val="14"/>
      <name val="Arial"/>
      <family val="2"/>
    </font>
    <font>
      <b/>
      <sz val="14"/>
      <color theme="0" tint="-4.9989318521683403E-2"/>
      <name val="Arial"/>
      <family val="2"/>
    </font>
    <font>
      <sz val="14"/>
      <name val="Arial"/>
      <family val="2"/>
    </font>
    <font>
      <sz val="14"/>
      <color theme="0" tint="-4.9989318521683403E-2"/>
      <name val="Calibri"/>
      <family val="2"/>
      <scheme val="minor"/>
    </font>
    <font>
      <sz val="14"/>
      <name val="Calibri"/>
      <family val="2"/>
      <scheme val="minor"/>
    </font>
    <font>
      <sz val="14"/>
      <color theme="0" tint="-4.9989318521683403E-2"/>
      <name val="Times New Roman"/>
      <family val="1"/>
    </font>
    <font>
      <sz val="14"/>
      <color theme="0"/>
      <name val="Times New Roman"/>
      <family val="1"/>
    </font>
    <font>
      <sz val="14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4"/>
      <color rgb="FFFF0000"/>
      <name val="Calibri"/>
      <family val="2"/>
      <scheme val="minor"/>
    </font>
    <font>
      <b/>
      <i/>
      <sz val="14"/>
      <name val="Times New Roman"/>
      <family val="1"/>
      <charset val="163"/>
    </font>
    <font>
      <i/>
      <sz val="13"/>
      <name val="Arial"/>
      <family val="2"/>
    </font>
    <font>
      <i/>
      <sz val="13"/>
      <name val="Times New Roman"/>
      <family val="1"/>
    </font>
    <font>
      <b/>
      <i/>
      <sz val="16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  <charset val="163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  <fill>
      <patternFill patternType="solid">
        <fgColor rgb="FFBFBFBF"/>
        <bgColor rgb="FFBFBFBF"/>
      </patternFill>
    </fill>
    <fill>
      <patternFill patternType="solid">
        <fgColor rgb="FFEAD1DC"/>
        <bgColor rgb="FFEAD1D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10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4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Protection="1"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2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3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5" fillId="0" borderId="0" xfId="0" applyFont="1" applyFill="1" applyProtection="1">
      <protection locked="0"/>
    </xf>
    <xf numFmtId="0" fontId="36" fillId="0" borderId="0" xfId="0" applyFont="1" applyFill="1" applyProtection="1">
      <protection locked="0"/>
    </xf>
    <xf numFmtId="0" fontId="36" fillId="0" borderId="0" xfId="0" applyFont="1" applyFill="1" applyAlignment="1" applyProtection="1">
      <alignment wrapText="1"/>
      <protection locked="0"/>
    </xf>
    <xf numFmtId="0" fontId="38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1" fillId="0" borderId="0" xfId="0" applyFont="1" applyFill="1" applyProtection="1">
      <protection locked="0"/>
    </xf>
    <xf numFmtId="0" fontId="42" fillId="0" borderId="0" xfId="0" applyFont="1" applyFill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2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43" fillId="0" borderId="1" xfId="0" applyFont="1" applyFill="1" applyBorder="1" applyAlignment="1" applyProtection="1">
      <alignment horizontal="center" vertical="center" wrapText="1"/>
      <protection locked="0"/>
    </xf>
    <xf numFmtId="0" fontId="43" fillId="0" borderId="1" xfId="0" applyFont="1" applyFill="1" applyBorder="1" applyAlignment="1" applyProtection="1">
      <alignment horizontal="center" vertical="center"/>
      <protection locked="0"/>
    </xf>
    <xf numFmtId="0" fontId="43" fillId="0" borderId="1" xfId="0" applyFont="1" applyFill="1" applyBorder="1" applyAlignment="1" applyProtection="1">
      <alignment horizontal="center" vertical="center"/>
    </xf>
    <xf numFmtId="0" fontId="43" fillId="11" borderId="1" xfId="0" applyFont="1" applyFill="1" applyBorder="1" applyAlignment="1" applyProtection="1">
      <alignment horizontal="center" vertical="center"/>
    </xf>
    <xf numFmtId="0" fontId="45" fillId="2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 wrapText="1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0" fontId="43" fillId="0" borderId="1" xfId="0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 applyProtection="1">
      <alignment wrapText="1"/>
      <protection locked="0"/>
    </xf>
    <xf numFmtId="0" fontId="43" fillId="0" borderId="1" xfId="0" applyFont="1" applyFill="1" applyBorder="1" applyAlignment="1" applyProtection="1">
      <alignment vertical="center" wrapText="1"/>
      <protection locked="0"/>
    </xf>
    <xf numFmtId="0" fontId="44" fillId="0" borderId="1" xfId="0" applyFont="1" applyFill="1" applyBorder="1" applyAlignment="1" applyProtection="1">
      <alignment vertical="center"/>
      <protection locked="0"/>
    </xf>
    <xf numFmtId="0" fontId="44" fillId="3" borderId="1" xfId="0" applyFont="1" applyFill="1" applyBorder="1" applyAlignment="1" applyProtection="1">
      <alignment vertical="center"/>
      <protection locked="0"/>
    </xf>
    <xf numFmtId="0" fontId="44" fillId="8" borderId="1" xfId="0" applyFont="1" applyFill="1" applyBorder="1" applyAlignment="1" applyProtection="1">
      <alignment vertical="center"/>
      <protection locked="0"/>
    </xf>
    <xf numFmtId="0" fontId="44" fillId="12" borderId="1" xfId="0" applyFont="1" applyFill="1" applyBorder="1" applyAlignment="1" applyProtection="1">
      <alignment vertical="center"/>
      <protection locked="0"/>
    </xf>
    <xf numFmtId="0" fontId="44" fillId="3" borderId="1" xfId="0" applyFont="1" applyFill="1" applyBorder="1" applyProtection="1">
      <protection locked="0"/>
    </xf>
    <xf numFmtId="0" fontId="44" fillId="8" borderId="1" xfId="0" applyFont="1" applyFill="1" applyBorder="1" applyProtection="1">
      <protection locked="0"/>
    </xf>
    <xf numFmtId="0" fontId="44" fillId="12" borderId="1" xfId="0" applyFont="1" applyFill="1" applyBorder="1" applyProtection="1">
      <protection locked="0"/>
    </xf>
    <xf numFmtId="0" fontId="43" fillId="0" borderId="1" xfId="0" applyFont="1" applyBorder="1" applyAlignment="1" applyProtection="1">
      <alignment wrapText="1"/>
      <protection locked="0"/>
    </xf>
    <xf numFmtId="0" fontId="43" fillId="0" borderId="1" xfId="0" applyFont="1" applyBorder="1" applyAlignment="1" applyProtection="1">
      <alignment vertical="top" wrapText="1"/>
      <protection locked="0"/>
    </xf>
    <xf numFmtId="0" fontId="43" fillId="0" borderId="1" xfId="0" applyFont="1" applyBorder="1" applyAlignment="1" applyProtection="1">
      <alignment horizontal="center" vertical="top" wrapText="1"/>
      <protection locked="0"/>
    </xf>
    <xf numFmtId="0" fontId="43" fillId="0" borderId="1" xfId="0" applyFont="1" applyFill="1" applyBorder="1" applyAlignment="1">
      <alignment horizontal="center" vertical="top"/>
    </xf>
    <xf numFmtId="0" fontId="43" fillId="11" borderId="1" xfId="0" applyFont="1" applyFill="1" applyBorder="1" applyAlignment="1">
      <alignment horizontal="center" vertical="top"/>
    </xf>
    <xf numFmtId="0" fontId="44" fillId="0" borderId="1" xfId="0" applyFont="1" applyBorder="1" applyAlignment="1" applyProtection="1">
      <alignment vertical="top" wrapText="1"/>
      <protection locked="0"/>
    </xf>
    <xf numFmtId="0" fontId="44" fillId="3" borderId="1" xfId="0" applyFont="1" applyFill="1" applyBorder="1" applyAlignment="1" applyProtection="1">
      <alignment vertical="top"/>
      <protection locked="0"/>
    </xf>
    <xf numFmtId="0" fontId="44" fillId="8" borderId="1" xfId="0" applyFont="1" applyFill="1" applyBorder="1" applyAlignment="1" applyProtection="1">
      <alignment vertical="top"/>
      <protection locked="0"/>
    </xf>
    <xf numFmtId="0" fontId="44" fillId="12" borderId="1" xfId="0" applyFont="1" applyFill="1" applyBorder="1" applyAlignment="1" applyProtection="1">
      <alignment vertical="top"/>
      <protection locked="0"/>
    </xf>
    <xf numFmtId="0" fontId="44" fillId="0" borderId="1" xfId="0" applyFont="1" applyBorder="1" applyProtection="1">
      <protection locked="0"/>
    </xf>
    <xf numFmtId="0" fontId="43" fillId="0" borderId="1" xfId="0" applyFont="1" applyBorder="1" applyProtection="1">
      <protection locked="0"/>
    </xf>
    <xf numFmtId="0" fontId="44" fillId="0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Protection="1">
      <protection locked="0"/>
    </xf>
    <xf numFmtId="0" fontId="0" fillId="0" borderId="0" xfId="0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2" fillId="0" borderId="1" xfId="0" applyFont="1" applyBorder="1" applyAlignment="1" applyProtection="1">
      <alignment vertical="center" wrapText="1"/>
      <protection locked="0"/>
    </xf>
    <xf numFmtId="0" fontId="32" fillId="3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4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7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3" fillId="11" borderId="1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0" fillId="2" borderId="1" xfId="0" applyFont="1" applyFill="1" applyBorder="1" applyAlignment="1" applyProtection="1">
      <alignment horizontal="left" vertical="center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32" fillId="8" borderId="1" xfId="0" applyFont="1" applyFill="1" applyBorder="1" applyAlignment="1" applyProtection="1">
      <alignment vertical="center"/>
      <protection locked="0"/>
    </xf>
    <xf numFmtId="0" fontId="32" fillId="0" borderId="1" xfId="0" applyFont="1" applyBorder="1" applyAlignment="1" applyProtection="1">
      <alignment wrapText="1"/>
      <protection locked="0"/>
    </xf>
    <xf numFmtId="0" fontId="32" fillId="3" borderId="1" xfId="0" applyFont="1" applyFill="1" applyBorder="1" applyProtection="1">
      <protection locked="0"/>
    </xf>
    <xf numFmtId="0" fontId="32" fillId="8" borderId="1" xfId="0" applyFont="1" applyFill="1" applyBorder="1" applyProtection="1">
      <protection locked="0"/>
    </xf>
    <xf numFmtId="0" fontId="3" fillId="8" borderId="1" xfId="0" applyFont="1" applyFill="1" applyBorder="1" applyAlignment="1" applyProtection="1">
      <alignment vertical="center"/>
      <protection locked="0"/>
    </xf>
    <xf numFmtId="0" fontId="0" fillId="0" borderId="1" xfId="0" applyBorder="1"/>
    <xf numFmtId="0" fontId="27" fillId="0" borderId="1" xfId="0" applyFont="1" applyBorder="1"/>
    <xf numFmtId="0" fontId="50" fillId="0" borderId="1" xfId="0" applyFont="1" applyBorder="1"/>
    <xf numFmtId="0" fontId="51" fillId="0" borderId="1" xfId="0" applyFont="1" applyBorder="1"/>
    <xf numFmtId="0" fontId="14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14" fillId="0" borderId="0" xfId="0" applyFont="1" applyFill="1" applyBorder="1" applyAlignment="1" applyProtection="1">
      <alignment vertical="center" wrapText="1"/>
      <protection locked="0"/>
    </xf>
    <xf numFmtId="0" fontId="19" fillId="0" borderId="0" xfId="0" applyFont="1" applyFill="1" applyBorder="1" applyAlignment="1" applyProtection="1">
      <alignment vertical="center" wrapText="1"/>
      <protection locked="0"/>
    </xf>
    <xf numFmtId="0" fontId="28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49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3" fillId="16" borderId="1" xfId="0" applyFont="1" applyFill="1" applyBorder="1" applyAlignment="1">
      <alignment horizontal="center" vertical="center" wrapText="1"/>
    </xf>
    <xf numFmtId="0" fontId="52" fillId="16" borderId="1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 wrapText="1"/>
    </xf>
    <xf numFmtId="0" fontId="54" fillId="16" borderId="1" xfId="0" applyFont="1" applyFill="1" applyBorder="1" applyAlignment="1">
      <alignment horizontal="center" vertical="center" wrapText="1"/>
    </xf>
    <xf numFmtId="0" fontId="55" fillId="16" borderId="1" xfId="0" applyFont="1" applyFill="1" applyBorder="1"/>
    <xf numFmtId="0" fontId="49" fillId="0" borderId="14" xfId="0" applyFont="1" applyBorder="1" applyAlignment="1">
      <alignment horizontal="center" vertical="center"/>
    </xf>
    <xf numFmtId="0" fontId="27" fillId="0" borderId="14" xfId="0" applyFont="1" applyBorder="1"/>
    <xf numFmtId="0" fontId="24" fillId="0" borderId="0" xfId="0" applyFont="1" applyFill="1" applyBorder="1" applyAlignment="1" applyProtection="1">
      <alignment horizontal="center"/>
      <protection locked="0"/>
    </xf>
    <xf numFmtId="0" fontId="52" fillId="0" borderId="1" xfId="0" applyFont="1" applyBorder="1" applyAlignment="1">
      <alignment horizontal="center" vertical="center" wrapText="1"/>
    </xf>
    <xf numFmtId="0" fontId="47" fillId="0" borderId="1" xfId="0" applyFont="1" applyBorder="1" applyAlignment="1" applyProtection="1">
      <alignment horizontal="left" vertical="center"/>
      <protection locked="0"/>
    </xf>
    <xf numFmtId="0" fontId="47" fillId="0" borderId="1" xfId="0" applyFont="1" applyBorder="1" applyAlignment="1" applyProtection="1">
      <alignment horizontal="center" vertical="center" wrapText="1"/>
      <protection locked="0"/>
    </xf>
    <xf numFmtId="0" fontId="47" fillId="6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11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 applyProtection="1">
      <alignment horizontal="center" vertical="center" wrapText="1"/>
      <protection locked="0"/>
    </xf>
    <xf numFmtId="0" fontId="47" fillId="3" borderId="1" xfId="0" applyFont="1" applyFill="1" applyBorder="1" applyAlignment="1" applyProtection="1">
      <alignment horizontal="center" vertical="center"/>
      <protection locked="0"/>
    </xf>
    <xf numFmtId="0" fontId="47" fillId="8" borderId="1" xfId="0" applyFont="1" applyFill="1" applyBorder="1" applyAlignment="1" applyProtection="1">
      <alignment horizontal="center" vertical="center"/>
      <protection locked="0"/>
    </xf>
    <xf numFmtId="0" fontId="56" fillId="12" borderId="1" xfId="0" applyFont="1" applyFill="1" applyBorder="1" applyAlignment="1" applyProtection="1">
      <alignment horizontal="center" vertical="center"/>
      <protection locked="0"/>
    </xf>
    <xf numFmtId="0" fontId="57" fillId="2" borderId="1" xfId="0" applyFont="1" applyFill="1" applyBorder="1" applyAlignment="1">
      <alignment horizontal="center" vertical="center"/>
    </xf>
    <xf numFmtId="0" fontId="56" fillId="3" borderId="1" xfId="0" applyFont="1" applyFill="1" applyBorder="1" applyProtection="1">
      <protection locked="0"/>
    </xf>
    <xf numFmtId="0" fontId="56" fillId="8" borderId="1" xfId="0" applyFont="1" applyFill="1" applyBorder="1" applyProtection="1">
      <protection locked="0"/>
    </xf>
    <xf numFmtId="0" fontId="56" fillId="12" borderId="1" xfId="0" applyFont="1" applyFill="1" applyBorder="1" applyProtection="1">
      <protection locked="0"/>
    </xf>
    <xf numFmtId="0" fontId="56" fillId="8" borderId="1" xfId="0" applyFont="1" applyFill="1" applyBorder="1" applyAlignment="1" applyProtection="1">
      <alignment horizontal="center" vertical="center"/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0" borderId="3" xfId="0" applyFont="1" applyFill="1" applyBorder="1" applyAlignment="1" applyProtection="1">
      <alignment horizontal="center" vertical="center"/>
      <protection locked="0"/>
    </xf>
    <xf numFmtId="0" fontId="47" fillId="0" borderId="11" xfId="0" applyFont="1" applyFill="1" applyBorder="1" applyAlignment="1">
      <alignment vertical="center" wrapText="1"/>
    </xf>
    <xf numFmtId="0" fontId="47" fillId="0" borderId="10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 applyProtection="1">
      <alignment horizontal="center" vertical="center"/>
      <protection locked="0"/>
    </xf>
    <xf numFmtId="0" fontId="56" fillId="0" borderId="1" xfId="0" applyFont="1" applyFill="1" applyBorder="1" applyAlignment="1" applyProtection="1">
      <alignment horizontal="center" vertical="center"/>
      <protection locked="0"/>
    </xf>
    <xf numFmtId="0" fontId="47" fillId="0" borderId="10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 applyProtection="1">
      <alignment horizontal="center" vertical="center" wrapText="1"/>
      <protection locked="0"/>
    </xf>
    <xf numFmtId="0" fontId="47" fillId="0" borderId="13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 applyProtection="1">
      <alignment wrapText="1"/>
      <protection locked="0"/>
    </xf>
    <xf numFmtId="0" fontId="56" fillId="0" borderId="1" xfId="0" applyFont="1" applyFill="1" applyBorder="1" applyProtection="1">
      <protection locked="0"/>
    </xf>
    <xf numFmtId="0" fontId="47" fillId="11" borderId="10" xfId="0" applyFont="1" applyFill="1" applyBorder="1" applyAlignment="1">
      <alignment horizontal="center" vertical="center"/>
    </xf>
    <xf numFmtId="0" fontId="47" fillId="6" borderId="1" xfId="0" applyFont="1" applyFill="1" applyBorder="1" applyAlignment="1" applyProtection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60" fillId="12" borderId="1" xfId="0" applyFont="1" applyFill="1" applyBorder="1" applyAlignment="1" applyProtection="1">
      <alignment horizontal="center"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0" borderId="1" xfId="0" applyFont="1" applyBorder="1" applyAlignment="1" applyProtection="1">
      <alignment vertical="center"/>
      <protection locked="0"/>
    </xf>
    <xf numFmtId="0" fontId="47" fillId="0" borderId="1" xfId="0" applyFont="1" applyBorder="1" applyAlignment="1" applyProtection="1">
      <alignment vertical="center" wrapText="1"/>
      <protection locked="0"/>
    </xf>
    <xf numFmtId="0" fontId="60" fillId="3" borderId="1" xfId="0" applyFont="1" applyFill="1" applyBorder="1" applyAlignment="1" applyProtection="1">
      <alignment vertical="center"/>
      <protection locked="0"/>
    </xf>
    <xf numFmtId="0" fontId="59" fillId="0" borderId="1" xfId="0" applyFont="1" applyBorder="1" applyAlignment="1" applyProtection="1">
      <alignment vertical="center" wrapText="1"/>
      <protection locked="0"/>
    </xf>
    <xf numFmtId="0" fontId="60" fillId="12" borderId="1" xfId="0" applyFont="1" applyFill="1" applyBorder="1" applyAlignment="1" applyProtection="1">
      <alignment vertical="center"/>
      <protection locked="0"/>
    </xf>
    <xf numFmtId="0" fontId="60" fillId="0" borderId="1" xfId="0" applyFont="1" applyBorder="1" applyAlignment="1" applyProtection="1">
      <alignment vertical="center" wrapText="1"/>
      <protection locked="0"/>
    </xf>
    <xf numFmtId="0" fontId="60" fillId="12" borderId="1" xfId="0" applyFont="1" applyFill="1" applyBorder="1" applyProtection="1">
      <protection locked="0"/>
    </xf>
    <xf numFmtId="0" fontId="47" fillId="0" borderId="1" xfId="0" applyFont="1" applyBorder="1" applyAlignment="1">
      <alignment horizontal="center" vertical="center" wrapText="1"/>
    </xf>
    <xf numFmtId="0" fontId="47" fillId="12" borderId="1" xfId="0" applyFont="1" applyFill="1" applyBorder="1" applyAlignment="1" applyProtection="1">
      <alignment vertical="center"/>
      <protection locked="0"/>
    </xf>
    <xf numFmtId="0" fontId="47" fillId="0" borderId="1" xfId="0" applyFont="1" applyFill="1" applyBorder="1" applyAlignment="1" applyProtection="1">
      <alignment vertical="center" wrapText="1"/>
      <protection locked="0"/>
    </xf>
    <xf numFmtId="0" fontId="61" fillId="12" borderId="1" xfId="0" applyFont="1" applyFill="1" applyBorder="1" applyProtection="1">
      <protection locked="0"/>
    </xf>
    <xf numFmtId="0" fontId="47" fillId="11" borderId="1" xfId="0" applyFont="1" applyFill="1" applyBorder="1" applyAlignment="1" applyProtection="1">
      <alignment horizontal="center" vertical="center"/>
    </xf>
    <xf numFmtId="0" fontId="47" fillId="0" borderId="1" xfId="0" applyFont="1" applyFill="1" applyBorder="1" applyAlignment="1" applyProtection="1">
      <alignment horizontal="left" vertical="center"/>
      <protection locked="0"/>
    </xf>
    <xf numFmtId="0" fontId="47" fillId="0" borderId="1" xfId="0" applyFont="1" applyFill="1" applyBorder="1" applyAlignment="1" applyProtection="1">
      <alignment horizontal="center" vertical="center"/>
    </xf>
    <xf numFmtId="0" fontId="56" fillId="3" borderId="1" xfId="0" applyFont="1" applyFill="1" applyBorder="1" applyAlignment="1" applyProtection="1">
      <alignment horizontal="center" vertical="center"/>
      <protection locked="0"/>
    </xf>
    <xf numFmtId="0" fontId="56" fillId="8" borderId="1" xfId="0" applyFont="1" applyFill="1" applyBorder="1" applyAlignment="1" applyProtection="1">
      <alignment vertical="center"/>
      <protection locked="0"/>
    </xf>
    <xf numFmtId="0" fontId="56" fillId="12" borderId="1" xfId="0" applyFont="1" applyFill="1" applyBorder="1" applyAlignment="1" applyProtection="1">
      <alignment vertical="center"/>
      <protection locked="0"/>
    </xf>
    <xf numFmtId="0" fontId="47" fillId="0" borderId="1" xfId="0" applyFont="1" applyFill="1" applyBorder="1" applyAlignment="1" applyProtection="1">
      <alignment horizontal="left" vertical="center" wrapText="1"/>
      <protection locked="0"/>
    </xf>
    <xf numFmtId="0" fontId="56" fillId="8" borderId="1" xfId="0" applyFont="1" applyFill="1" applyBorder="1" applyAlignment="1" applyProtection="1">
      <alignment horizontal="left" vertical="center"/>
      <protection locked="0"/>
    </xf>
    <xf numFmtId="0" fontId="56" fillId="12" borderId="1" xfId="0" applyFont="1" applyFill="1" applyBorder="1" applyAlignment="1" applyProtection="1">
      <alignment horizontal="left" vertical="center"/>
      <protection locked="0"/>
    </xf>
    <xf numFmtId="0" fontId="62" fillId="0" borderId="1" xfId="0" applyFont="1" applyBorder="1" applyAlignment="1">
      <alignment vertical="center" wrapText="1"/>
    </xf>
    <xf numFmtId="0" fontId="61" fillId="3" borderId="1" xfId="0" applyFont="1" applyFill="1" applyBorder="1" applyAlignment="1" applyProtection="1">
      <alignment horizontal="center" vertical="center"/>
      <protection locked="0"/>
    </xf>
    <xf numFmtId="0" fontId="61" fillId="0" borderId="1" xfId="0" applyFont="1" applyBorder="1" applyAlignment="1" applyProtection="1">
      <alignment vertical="center" wrapText="1"/>
      <protection locked="0"/>
    </xf>
    <xf numFmtId="0" fontId="61" fillId="8" borderId="1" xfId="0" applyFont="1" applyFill="1" applyBorder="1" applyAlignment="1" applyProtection="1">
      <alignment vertical="center"/>
      <protection locked="0"/>
    </xf>
    <xf numFmtId="0" fontId="61" fillId="12" borderId="1" xfId="0" applyFont="1" applyFill="1" applyBorder="1" applyAlignment="1" applyProtection="1">
      <alignment vertical="center"/>
      <protection locked="0"/>
    </xf>
    <xf numFmtId="0" fontId="61" fillId="0" borderId="1" xfId="0" applyFont="1" applyBorder="1" applyAlignment="1" applyProtection="1">
      <alignment vertical="center"/>
      <protection locked="0"/>
    </xf>
    <xf numFmtId="0" fontId="61" fillId="3" borderId="1" xfId="0" applyFont="1" applyFill="1" applyBorder="1" applyAlignment="1" applyProtection="1">
      <alignment vertical="center"/>
      <protection locked="0"/>
    </xf>
    <xf numFmtId="0" fontId="63" fillId="12" borderId="1" xfId="0" applyFont="1" applyFill="1" applyBorder="1" applyAlignment="1" applyProtection="1">
      <alignment vertical="center"/>
      <protection locked="0"/>
    </xf>
    <xf numFmtId="0" fontId="63" fillId="0" borderId="1" xfId="0" applyFont="1" applyFill="1" applyBorder="1" applyAlignment="1" applyProtection="1">
      <alignment horizontal="left" vertical="center"/>
      <protection locked="0"/>
    </xf>
    <xf numFmtId="0" fontId="63" fillId="0" borderId="1" xfId="0" applyFont="1" applyBorder="1" applyAlignment="1" applyProtection="1">
      <alignment horizontal="center" vertical="center"/>
      <protection locked="0"/>
    </xf>
    <xf numFmtId="0" fontId="63" fillId="0" borderId="1" xfId="0" applyFont="1" applyBorder="1" applyAlignment="1" applyProtection="1">
      <alignment horizontal="center" vertical="center" wrapText="1"/>
      <protection locked="0"/>
    </xf>
    <xf numFmtId="0" fontId="63" fillId="12" borderId="1" xfId="0" applyFont="1" applyFill="1" applyBorder="1" applyAlignment="1" applyProtection="1">
      <alignment horizontal="center" vertical="center"/>
      <protection locked="0"/>
    </xf>
    <xf numFmtId="0" fontId="58" fillId="5" borderId="1" xfId="0" applyFont="1" applyFill="1" applyBorder="1" applyAlignment="1" applyProtection="1">
      <alignment horizontal="center" vertical="center" wrapText="1"/>
      <protection locked="0"/>
    </xf>
    <xf numFmtId="0" fontId="63" fillId="0" borderId="1" xfId="0" applyFont="1" applyFill="1" applyBorder="1" applyAlignment="1" applyProtection="1">
      <alignment horizontal="left" vertical="center" wrapText="1"/>
      <protection locked="0"/>
    </xf>
    <xf numFmtId="0" fontId="56" fillId="0" borderId="1" xfId="0" applyFont="1" applyBorder="1" applyProtection="1">
      <protection locked="0"/>
    </xf>
    <xf numFmtId="0" fontId="47" fillId="0" borderId="2" xfId="0" applyFont="1" applyBorder="1" applyAlignment="1">
      <alignment horizontal="center" vertical="center" wrapText="1"/>
    </xf>
    <xf numFmtId="0" fontId="58" fillId="0" borderId="1" xfId="0" applyFont="1" applyBorder="1" applyAlignment="1" applyProtection="1">
      <alignment horizontal="center" vertical="center"/>
      <protection locked="0"/>
    </xf>
    <xf numFmtId="0" fontId="58" fillId="0" borderId="1" xfId="0" applyFont="1" applyBorder="1" applyAlignment="1">
      <alignment horizontal="center" vertical="center"/>
    </xf>
    <xf numFmtId="0" fontId="58" fillId="11" borderId="1" xfId="0" applyFont="1" applyFill="1" applyBorder="1" applyAlignment="1">
      <alignment horizontal="center" vertical="center"/>
    </xf>
    <xf numFmtId="0" fontId="56" fillId="0" borderId="1" xfId="0" applyFont="1" applyBorder="1" applyAlignment="1" applyProtection="1">
      <alignment vertical="center" wrapText="1"/>
      <protection locked="0"/>
    </xf>
    <xf numFmtId="0" fontId="56" fillId="3" borderId="1" xfId="0" applyFont="1" applyFill="1" applyBorder="1" applyAlignment="1" applyProtection="1">
      <alignment vertical="center"/>
      <protection locked="0"/>
    </xf>
    <xf numFmtId="0" fontId="58" fillId="0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56" fillId="17" borderId="1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>
      <alignment horizontal="right" vertical="center"/>
    </xf>
    <xf numFmtId="0" fontId="24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47" fillId="0" borderId="15" xfId="0" applyFont="1" applyFill="1" applyBorder="1" applyAlignment="1">
      <alignment vertical="center" wrapText="1"/>
    </xf>
    <xf numFmtId="0" fontId="47" fillId="0" borderId="5" xfId="0" applyFont="1" applyFill="1" applyBorder="1" applyAlignment="1">
      <alignment vertical="top" wrapText="1"/>
    </xf>
    <xf numFmtId="0" fontId="47" fillId="0" borderId="16" xfId="0" applyFont="1" applyFill="1" applyBorder="1" applyAlignment="1">
      <alignment vertical="center" wrapText="1"/>
    </xf>
    <xf numFmtId="0" fontId="47" fillId="0" borderId="1" xfId="0" applyFont="1" applyBorder="1" applyAlignment="1" applyProtection="1">
      <alignment wrapText="1"/>
      <protection locked="0"/>
    </xf>
    <xf numFmtId="0" fontId="56" fillId="0" borderId="1" xfId="0" applyFont="1" applyBorder="1" applyAlignment="1" applyProtection="1">
      <alignment vertical="center"/>
      <protection locked="0"/>
    </xf>
    <xf numFmtId="0" fontId="56" fillId="0" borderId="1" xfId="0" applyFont="1" applyBorder="1" applyAlignment="1" applyProtection="1">
      <alignment wrapText="1"/>
      <protection locked="0"/>
    </xf>
    <xf numFmtId="0" fontId="47" fillId="0" borderId="10" xfId="0" applyFont="1" applyBorder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wrapText="1"/>
    </xf>
    <xf numFmtId="0" fontId="47" fillId="0" borderId="10" xfId="0" applyFont="1" applyBorder="1" applyAlignment="1">
      <alignment horizontal="center" vertical="center" wrapText="1"/>
    </xf>
    <xf numFmtId="0" fontId="56" fillId="0" borderId="10" xfId="0" applyFont="1" applyBorder="1" applyAlignment="1">
      <alignment vertical="center"/>
    </xf>
    <xf numFmtId="0" fontId="47" fillId="0" borderId="10" xfId="0" applyFont="1" applyBorder="1" applyAlignment="1">
      <alignment vertical="center" wrapText="1"/>
    </xf>
    <xf numFmtId="0" fontId="56" fillId="3" borderId="10" xfId="0" applyFont="1" applyFill="1" applyBorder="1" applyAlignment="1">
      <alignment vertical="center"/>
    </xf>
    <xf numFmtId="0" fontId="56" fillId="8" borderId="10" xfId="0" applyFont="1" applyFill="1" applyBorder="1" applyAlignment="1">
      <alignment vertical="center"/>
    </xf>
    <xf numFmtId="0" fontId="3" fillId="12" borderId="1" xfId="0" applyFont="1" applyFill="1" applyBorder="1" applyAlignment="1" applyProtection="1">
      <alignment horizontal="left" vertical="center"/>
      <protection locked="0"/>
    </xf>
    <xf numFmtId="0" fontId="56" fillId="12" borderId="10" xfId="0" applyFont="1" applyFill="1" applyBorder="1" applyAlignment="1">
      <alignment vertical="center"/>
    </xf>
    <xf numFmtId="0" fontId="47" fillId="6" borderId="10" xfId="0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0" fontId="56" fillId="3" borderId="10" xfId="0" applyFont="1" applyFill="1" applyBorder="1" applyAlignment="1">
      <alignment horizontal="center" vertical="center"/>
    </xf>
    <xf numFmtId="0" fontId="56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29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/>
    </xf>
    <xf numFmtId="0" fontId="47" fillId="0" borderId="15" xfId="0" applyFont="1" applyFill="1" applyBorder="1" applyAlignment="1">
      <alignment horizontal="center" vertical="center" wrapText="1"/>
    </xf>
    <xf numFmtId="0" fontId="58" fillId="0" borderId="5" xfId="0" applyFont="1" applyFill="1" applyBorder="1" applyAlignment="1">
      <alignment horizontal="center" vertical="center" wrapText="1"/>
    </xf>
    <xf numFmtId="0" fontId="58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58" fillId="0" borderId="5" xfId="0" applyFont="1" applyFill="1" applyBorder="1" applyAlignment="1">
      <alignment horizontal="center" vertical="center"/>
    </xf>
    <xf numFmtId="0" fontId="47" fillId="0" borderId="5" xfId="0" applyFont="1" applyFill="1" applyBorder="1" applyAlignment="1" applyProtection="1">
      <alignment horizontal="center" vertical="center"/>
    </xf>
    <xf numFmtId="0" fontId="1" fillId="18" borderId="1" xfId="0" applyFont="1" applyFill="1" applyBorder="1" applyAlignment="1" applyProtection="1">
      <alignment horizontal="center" vertical="center" wrapText="1"/>
    </xf>
    <xf numFmtId="0" fontId="47" fillId="18" borderId="1" xfId="0" applyFont="1" applyFill="1" applyBorder="1" applyAlignment="1">
      <alignment horizontal="center" vertical="center"/>
    </xf>
    <xf numFmtId="0" fontId="47" fillId="18" borderId="1" xfId="0" applyFont="1" applyFill="1" applyBorder="1" applyAlignment="1" applyProtection="1">
      <alignment horizontal="center" vertical="center"/>
    </xf>
    <xf numFmtId="0" fontId="3" fillId="18" borderId="1" xfId="0" applyFont="1" applyFill="1" applyBorder="1" applyAlignment="1" applyProtection="1">
      <alignment horizontal="center" vertical="center"/>
      <protection locked="0"/>
    </xf>
    <xf numFmtId="0" fontId="47" fillId="18" borderId="10" xfId="0" applyFont="1" applyFill="1" applyBorder="1" applyAlignment="1">
      <alignment horizontal="center" vertical="center"/>
    </xf>
    <xf numFmtId="0" fontId="3" fillId="18" borderId="1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wrapText="1"/>
    </xf>
    <xf numFmtId="0" fontId="3" fillId="6" borderId="10" xfId="0" applyFont="1" applyFill="1" applyBorder="1" applyAlignment="1">
      <alignment horizontal="center" vertical="center"/>
    </xf>
    <xf numFmtId="0" fontId="66" fillId="0" borderId="0" xfId="0" applyFont="1" applyFill="1" applyAlignment="1" applyProtection="1">
      <alignment horizontal="center"/>
      <protection locked="0"/>
    </xf>
    <xf numFmtId="0" fontId="67" fillId="0" borderId="0" xfId="0" applyFont="1" applyFill="1" applyProtection="1">
      <protection locked="0"/>
    </xf>
    <xf numFmtId="0" fontId="67" fillId="0" borderId="0" xfId="0" applyFont="1" applyFill="1" applyAlignment="1" applyProtection="1">
      <alignment vertical="center"/>
      <protection locked="0"/>
    </xf>
    <xf numFmtId="0" fontId="56" fillId="0" borderId="0" xfId="0" applyFont="1" applyFill="1" applyProtection="1">
      <protection locked="0"/>
    </xf>
    <xf numFmtId="0" fontId="56" fillId="0" borderId="0" xfId="0" applyFont="1" applyFill="1" applyAlignment="1" applyProtection="1">
      <alignment vertical="center"/>
      <protection locked="0"/>
    </xf>
    <xf numFmtId="0" fontId="69" fillId="0" borderId="0" xfId="0" applyFont="1" applyFill="1" applyBorder="1" applyAlignment="1" applyProtection="1">
      <alignment horizontal="left" vertical="center"/>
      <protection locked="0"/>
    </xf>
    <xf numFmtId="0" fontId="70" fillId="0" borderId="0" xfId="0" applyFont="1" applyFill="1" applyBorder="1" applyAlignment="1" applyProtection="1">
      <alignment horizontal="left" vertical="center"/>
      <protection locked="0"/>
    </xf>
    <xf numFmtId="0" fontId="69" fillId="0" borderId="0" xfId="0" applyFont="1" applyFill="1" applyBorder="1" applyAlignment="1" applyProtection="1">
      <alignment horizontal="left" vertical="center" wrapText="1"/>
      <protection locked="0"/>
    </xf>
    <xf numFmtId="0" fontId="69" fillId="0" borderId="0" xfId="0" applyFont="1" applyFill="1" applyAlignment="1" applyProtection="1">
      <alignment horizontal="left" vertical="center" wrapText="1"/>
      <protection locked="0"/>
    </xf>
    <xf numFmtId="0" fontId="56" fillId="0" borderId="0" xfId="0" applyFont="1" applyFill="1" applyAlignment="1" applyProtection="1">
      <alignment wrapText="1"/>
      <protection locked="0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59" fillId="6" borderId="1" xfId="0" applyFont="1" applyFill="1" applyBorder="1" applyAlignment="1" applyProtection="1">
      <alignment horizontal="center" vertical="center" wrapText="1"/>
    </xf>
    <xf numFmtId="0" fontId="59" fillId="0" borderId="1" xfId="0" applyFont="1" applyFill="1" applyBorder="1" applyAlignment="1" applyProtection="1">
      <alignment horizontal="center" vertical="center" wrapText="1"/>
    </xf>
    <xf numFmtId="0" fontId="59" fillId="18" borderId="1" xfId="0" applyFont="1" applyFill="1" applyBorder="1" applyAlignment="1" applyProtection="1">
      <alignment horizontal="center" vertical="center" wrapText="1"/>
    </xf>
    <xf numFmtId="0" fontId="59" fillId="11" borderId="1" xfId="0" applyFont="1" applyFill="1" applyBorder="1" applyAlignment="1" applyProtection="1">
      <alignment horizontal="center" vertical="center" wrapText="1"/>
    </xf>
    <xf numFmtId="0" fontId="59" fillId="3" borderId="1" xfId="0" applyFont="1" applyFill="1" applyBorder="1" applyAlignment="1" applyProtection="1">
      <alignment horizontal="center" vertical="center" wrapText="1"/>
    </xf>
    <xf numFmtId="0" fontId="59" fillId="5" borderId="1" xfId="0" applyFont="1" applyFill="1" applyBorder="1" applyAlignment="1" applyProtection="1">
      <alignment horizontal="center" vertical="center" wrapText="1"/>
      <protection locked="0"/>
    </xf>
    <xf numFmtId="0" fontId="59" fillId="8" borderId="1" xfId="0" applyFont="1" applyFill="1" applyBorder="1" applyAlignment="1" applyProtection="1">
      <alignment horizontal="center" vertical="center" wrapText="1"/>
      <protection locked="0"/>
    </xf>
    <xf numFmtId="0" fontId="57" fillId="12" borderId="1" xfId="0" applyFont="1" applyFill="1" applyBorder="1" applyAlignment="1" applyProtection="1">
      <alignment horizontal="center"/>
      <protection locked="0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2" borderId="1" xfId="0" applyFont="1" applyFill="1" applyBorder="1" applyAlignment="1" applyProtection="1">
      <alignment horizontal="center" vertical="center" wrapText="1"/>
      <protection locked="0"/>
    </xf>
    <xf numFmtId="0" fontId="57" fillId="7" borderId="1" xfId="0" applyFont="1" applyFill="1" applyBorder="1" applyAlignment="1" applyProtection="1">
      <alignment horizontal="center" vertical="center"/>
      <protection locked="0"/>
    </xf>
    <xf numFmtId="0" fontId="57" fillId="0" borderId="1" xfId="0" applyFont="1" applyFill="1" applyBorder="1" applyAlignment="1" applyProtection="1">
      <alignment horizontal="center"/>
      <protection locked="0"/>
    </xf>
    <xf numFmtId="0" fontId="59" fillId="11" borderId="2" xfId="0" applyFont="1" applyFill="1" applyBorder="1" applyAlignment="1" applyProtection="1">
      <alignment horizontal="center" vertical="center" wrapText="1"/>
    </xf>
    <xf numFmtId="0" fontId="59" fillId="3" borderId="2" xfId="0" applyFont="1" applyFill="1" applyBorder="1" applyAlignment="1" applyProtection="1">
      <alignment vertical="center" wrapText="1"/>
      <protection locked="0"/>
    </xf>
    <xf numFmtId="0" fontId="57" fillId="12" borderId="1" xfId="0" applyFont="1" applyFill="1" applyBorder="1" applyProtection="1">
      <protection locked="0"/>
    </xf>
    <xf numFmtId="0" fontId="57" fillId="2" borderId="1" xfId="0" applyFont="1" applyFill="1" applyBorder="1" applyAlignment="1" applyProtection="1">
      <alignment vertical="center"/>
    </xf>
    <xf numFmtId="0" fontId="57" fillId="7" borderId="1" xfId="0" applyFont="1" applyFill="1" applyBorder="1" applyProtection="1">
      <protection locked="0"/>
    </xf>
    <xf numFmtId="0" fontId="57" fillId="0" borderId="0" xfId="0" applyFont="1" applyFill="1" applyProtection="1">
      <protection locked="0"/>
    </xf>
    <xf numFmtId="0" fontId="59" fillId="2" borderId="1" xfId="0" applyFont="1" applyFill="1" applyBorder="1" applyAlignment="1" applyProtection="1">
      <alignment horizontal="left" vertical="center" wrapText="1"/>
      <protection locked="0"/>
    </xf>
    <xf numFmtId="0" fontId="57" fillId="2" borderId="1" xfId="0" applyFont="1" applyFill="1" applyBorder="1" applyProtection="1"/>
    <xf numFmtId="0" fontId="56" fillId="7" borderId="1" xfId="0" applyFont="1" applyFill="1" applyBorder="1" applyAlignment="1" applyProtection="1">
      <alignment horizontal="center" vertical="center"/>
      <protection locked="0"/>
    </xf>
    <xf numFmtId="0" fontId="56" fillId="7" borderId="1" xfId="0" applyFont="1" applyFill="1" applyBorder="1" applyProtection="1">
      <protection locked="0"/>
    </xf>
    <xf numFmtId="0" fontId="76" fillId="0" borderId="0" xfId="0" applyFont="1" applyAlignment="1">
      <alignment horizontal="center" vertical="center"/>
    </xf>
    <xf numFmtId="0" fontId="47" fillId="6" borderId="3" xfId="0" applyFont="1" applyFill="1" applyBorder="1" applyAlignment="1" applyProtection="1">
      <alignment horizontal="center" vertical="center"/>
    </xf>
    <xf numFmtId="0" fontId="57" fillId="2" borderId="1" xfId="0" applyFont="1" applyFill="1" applyBorder="1" applyAlignment="1" applyProtection="1">
      <alignment horizontal="center" vertical="center"/>
    </xf>
    <xf numFmtId="0" fontId="56" fillId="0" borderId="0" xfId="0" applyFont="1" applyFill="1" applyAlignment="1" applyProtection="1">
      <alignment horizontal="center" vertical="center"/>
      <protection locked="0"/>
    </xf>
    <xf numFmtId="0" fontId="61" fillId="0" borderId="0" xfId="0" applyFont="1" applyFill="1" applyAlignment="1">
      <alignment horizontal="center" vertical="center"/>
    </xf>
    <xf numFmtId="0" fontId="77" fillId="7" borderId="1" xfId="0" applyFont="1" applyFill="1" applyBorder="1" applyAlignment="1" applyProtection="1">
      <alignment horizontal="center" vertical="center" wrapText="1"/>
      <protection locked="0"/>
    </xf>
    <xf numFmtId="0" fontId="56" fillId="0" borderId="0" xfId="0" applyFont="1" applyAlignment="1" applyProtection="1">
      <alignment horizontal="center" vertical="center"/>
      <protection locked="0"/>
    </xf>
    <xf numFmtId="0" fontId="47" fillId="0" borderId="1" xfId="0" applyFont="1" applyFill="1" applyBorder="1" applyAlignment="1" applyProtection="1">
      <alignment horizontal="center" vertical="center" wrapText="1"/>
    </xf>
    <xf numFmtId="0" fontId="58" fillId="7" borderId="1" xfId="0" applyFont="1" applyFill="1" applyBorder="1" applyAlignment="1" applyProtection="1">
      <alignment horizontal="center" vertical="center" wrapText="1"/>
      <protection locked="0"/>
    </xf>
    <xf numFmtId="0" fontId="59" fillId="2" borderId="1" xfId="0" applyFont="1" applyFill="1" applyBorder="1" applyAlignment="1" applyProtection="1">
      <alignment horizontal="center" vertical="center"/>
      <protection locked="0"/>
    </xf>
    <xf numFmtId="0" fontId="59" fillId="2" borderId="1" xfId="0" applyFont="1" applyFill="1" applyBorder="1" applyAlignment="1" applyProtection="1">
      <alignment vertical="center"/>
      <protection locked="0"/>
    </xf>
    <xf numFmtId="0" fontId="47" fillId="2" borderId="1" xfId="0" applyFont="1" applyFill="1" applyBorder="1" applyAlignment="1" applyProtection="1">
      <alignment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0" fontId="47" fillId="6" borderId="1" xfId="0" applyFont="1" applyFill="1" applyBorder="1" applyAlignment="1" applyProtection="1">
      <alignment horizontal="center" vertical="center"/>
      <protection locked="0"/>
    </xf>
    <xf numFmtId="0" fontId="47" fillId="18" borderId="1" xfId="0" applyFont="1" applyFill="1" applyBorder="1" applyAlignment="1" applyProtection="1">
      <alignment horizontal="center" vertical="center"/>
      <protection locked="0"/>
    </xf>
    <xf numFmtId="0" fontId="47" fillId="11" borderId="1" xfId="0" applyFont="1" applyFill="1" applyBorder="1" applyAlignment="1" applyProtection="1">
      <alignment horizontal="center" vertical="center"/>
      <protection locked="0"/>
    </xf>
    <xf numFmtId="0" fontId="47" fillId="3" borderId="1" xfId="0" applyFont="1" applyFill="1" applyBorder="1" applyAlignment="1" applyProtection="1">
      <alignment horizontal="center" vertical="center"/>
    </xf>
    <xf numFmtId="0" fontId="47" fillId="8" borderId="1" xfId="0" applyFont="1" applyFill="1" applyBorder="1" applyAlignment="1" applyProtection="1">
      <alignment horizontal="center" vertical="center" wrapText="1"/>
      <protection locked="0"/>
    </xf>
    <xf numFmtId="0" fontId="47" fillId="12" borderId="1" xfId="0" applyFont="1" applyFill="1" applyBorder="1" applyAlignment="1" applyProtection="1">
      <alignment horizontal="left" vertical="center"/>
      <protection locked="0"/>
    </xf>
    <xf numFmtId="0" fontId="47" fillId="0" borderId="1" xfId="0" applyFont="1" applyFill="1" applyBorder="1" applyAlignment="1" applyProtection="1">
      <alignment vertical="center"/>
    </xf>
    <xf numFmtId="0" fontId="47" fillId="11" borderId="1" xfId="0" applyFont="1" applyFill="1" applyBorder="1" applyAlignment="1" applyProtection="1">
      <alignment vertical="center"/>
    </xf>
    <xf numFmtId="0" fontId="56" fillId="0" borderId="1" xfId="0" applyFont="1" applyFill="1" applyBorder="1" applyAlignment="1" applyProtection="1">
      <alignment vertical="center"/>
      <protection locked="0"/>
    </xf>
    <xf numFmtId="0" fontId="56" fillId="7" borderId="1" xfId="0" applyFont="1" applyFill="1" applyBorder="1" applyAlignment="1" applyProtection="1">
      <alignment vertical="center"/>
      <protection locked="0"/>
    </xf>
    <xf numFmtId="0" fontId="47" fillId="13" borderId="10" xfId="0" applyFont="1" applyFill="1" applyBorder="1" applyAlignment="1">
      <alignment horizontal="center" vertical="center"/>
    </xf>
    <xf numFmtId="0" fontId="56" fillId="9" borderId="10" xfId="0" applyFont="1" applyFill="1" applyBorder="1" applyAlignment="1">
      <alignment vertical="center"/>
    </xf>
    <xf numFmtId="0" fontId="56" fillId="14" borderId="10" xfId="0" applyFont="1" applyFill="1" applyBorder="1" applyAlignment="1">
      <alignment vertical="center"/>
    </xf>
    <xf numFmtId="0" fontId="56" fillId="15" borderId="10" xfId="0" applyFont="1" applyFill="1" applyBorder="1" applyAlignment="1">
      <alignment vertical="center"/>
    </xf>
    <xf numFmtId="0" fontId="56" fillId="10" borderId="10" xfId="0" applyFont="1" applyFill="1" applyBorder="1" applyAlignment="1">
      <alignment vertical="center"/>
    </xf>
    <xf numFmtId="0" fontId="61" fillId="0" borderId="0" xfId="0" applyFont="1" applyFill="1" applyAlignment="1">
      <alignment vertical="center"/>
    </xf>
    <xf numFmtId="0" fontId="61" fillId="0" borderId="0" xfId="0" applyFont="1" applyAlignment="1">
      <alignment vertical="center"/>
    </xf>
    <xf numFmtId="0" fontId="59" fillId="0" borderId="1" xfId="0" applyFont="1" applyFill="1" applyBorder="1" applyAlignment="1" applyProtection="1">
      <alignment vertical="center"/>
      <protection locked="0"/>
    </xf>
    <xf numFmtId="0" fontId="57" fillId="0" borderId="1" xfId="0" applyFont="1" applyFill="1" applyBorder="1" applyAlignment="1" applyProtection="1">
      <alignment vertical="center"/>
      <protection locked="0"/>
    </xf>
    <xf numFmtId="0" fontId="57" fillId="3" borderId="1" xfId="0" applyFont="1" applyFill="1" applyBorder="1" applyAlignment="1" applyProtection="1">
      <alignment vertical="center"/>
      <protection locked="0"/>
    </xf>
    <xf numFmtId="0" fontId="57" fillId="8" borderId="1" xfId="0" applyFont="1" applyFill="1" applyBorder="1" applyAlignment="1" applyProtection="1">
      <alignment vertical="center"/>
      <protection locked="0"/>
    </xf>
    <xf numFmtId="0" fontId="57" fillId="12" borderId="1" xfId="0" applyFont="1" applyFill="1" applyBorder="1" applyAlignment="1" applyProtection="1">
      <alignment vertical="center"/>
      <protection locked="0"/>
    </xf>
    <xf numFmtId="0" fontId="57" fillId="7" borderId="1" xfId="0" applyFont="1" applyFill="1" applyBorder="1" applyAlignment="1" applyProtection="1">
      <alignment vertical="center"/>
      <protection locked="0"/>
    </xf>
    <xf numFmtId="0" fontId="57" fillId="0" borderId="0" xfId="0" applyFont="1" applyFill="1" applyAlignment="1" applyProtection="1">
      <alignment vertical="center"/>
      <protection locked="0"/>
    </xf>
    <xf numFmtId="0" fontId="56" fillId="0" borderId="0" xfId="0" applyFont="1" applyAlignment="1" applyProtection="1">
      <alignment vertical="center"/>
      <protection locked="0"/>
    </xf>
    <xf numFmtId="0" fontId="56" fillId="0" borderId="0" xfId="0" applyFont="1" applyProtection="1">
      <protection locked="0"/>
    </xf>
    <xf numFmtId="0" fontId="47" fillId="0" borderId="7" xfId="0" applyFont="1" applyBorder="1" applyAlignment="1">
      <alignment vertical="center" wrapText="1"/>
    </xf>
    <xf numFmtId="0" fontId="47" fillId="0" borderId="6" xfId="0" applyFont="1" applyBorder="1" applyAlignment="1">
      <alignment horizontal="center" vertical="center"/>
    </xf>
    <xf numFmtId="0" fontId="47" fillId="0" borderId="8" xfId="0" applyFont="1" applyBorder="1" applyAlignment="1">
      <alignment vertical="center" wrapText="1"/>
    </xf>
    <xf numFmtId="0" fontId="47" fillId="0" borderId="9" xfId="0" applyFont="1" applyBorder="1" applyAlignment="1">
      <alignment vertical="center" wrapText="1"/>
    </xf>
    <xf numFmtId="0" fontId="47" fillId="0" borderId="2" xfId="0" applyFont="1" applyBorder="1" applyAlignment="1">
      <alignment horizontal="center" vertical="center"/>
    </xf>
    <xf numFmtId="0" fontId="47" fillId="2" borderId="1" xfId="0" applyFont="1" applyFill="1" applyBorder="1" applyAlignment="1" applyProtection="1">
      <alignment vertical="center" wrapText="1"/>
      <protection locked="0"/>
    </xf>
    <xf numFmtId="0" fontId="47" fillId="7" borderId="1" xfId="0" applyFont="1" applyFill="1" applyBorder="1" applyAlignment="1" applyProtection="1">
      <alignment horizontal="center" vertical="center"/>
      <protection locked="0"/>
    </xf>
    <xf numFmtId="0" fontId="47" fillId="7" borderId="1" xfId="0" applyFont="1" applyFill="1" applyBorder="1" applyAlignment="1" applyProtection="1">
      <alignment vertical="center"/>
      <protection locked="0"/>
    </xf>
    <xf numFmtId="0" fontId="47" fillId="6" borderId="3" xfId="0" applyFont="1" applyFill="1" applyBorder="1" applyAlignment="1" applyProtection="1">
      <alignment horizontal="left" vertical="center"/>
    </xf>
    <xf numFmtId="0" fontId="47" fillId="0" borderId="1" xfId="0" applyFont="1" applyFill="1" applyBorder="1" applyAlignment="1" applyProtection="1">
      <alignment horizontal="left" vertical="center"/>
    </xf>
    <xf numFmtId="0" fontId="47" fillId="11" borderId="1" xfId="0" applyFont="1" applyFill="1" applyBorder="1" applyAlignment="1" applyProtection="1">
      <alignment horizontal="left" vertical="center"/>
    </xf>
    <xf numFmtId="0" fontId="56" fillId="3" borderId="1" xfId="0" applyFont="1" applyFill="1" applyBorder="1" applyAlignment="1" applyProtection="1">
      <alignment horizontal="left" vertical="center"/>
      <protection locked="0"/>
    </xf>
    <xf numFmtId="0" fontId="57" fillId="2" borderId="1" xfId="0" applyFont="1" applyFill="1" applyBorder="1" applyAlignment="1" applyProtection="1">
      <alignment horizontal="left" vertical="center"/>
    </xf>
    <xf numFmtId="0" fontId="47" fillId="7" borderId="1" xfId="0" applyFont="1" applyFill="1" applyBorder="1" applyAlignment="1" applyProtection="1">
      <alignment horizontal="left" vertical="center"/>
      <protection locked="0"/>
    </xf>
    <xf numFmtId="0" fontId="56" fillId="0" borderId="0" xfId="0" applyFont="1" applyFill="1" applyAlignment="1" applyProtection="1">
      <alignment horizontal="left" vertical="center"/>
      <protection locked="0"/>
    </xf>
    <xf numFmtId="0" fontId="61" fillId="0" borderId="0" xfId="0" applyFont="1" applyFill="1" applyAlignment="1">
      <alignment horizontal="left" vertical="center"/>
    </xf>
    <xf numFmtId="0" fontId="61" fillId="0" borderId="1" xfId="0" applyFont="1" applyFill="1" applyBorder="1" applyAlignment="1" applyProtection="1">
      <alignment vertical="center"/>
      <protection locked="0"/>
    </xf>
    <xf numFmtId="0" fontId="61" fillId="7" borderId="1" xfId="0" applyFont="1" applyFill="1" applyBorder="1" applyAlignment="1" applyProtection="1">
      <alignment vertical="center"/>
      <protection locked="0"/>
    </xf>
    <xf numFmtId="0" fontId="61" fillId="0" borderId="0" xfId="0" applyFont="1" applyFill="1" applyAlignment="1" applyProtection="1">
      <alignment vertical="center"/>
      <protection locked="0"/>
    </xf>
    <xf numFmtId="0" fontId="61" fillId="0" borderId="1" xfId="0" applyFont="1" applyFill="1" applyBorder="1" applyAlignment="1" applyProtection="1">
      <alignment vertical="center" wrapText="1"/>
      <protection locked="0"/>
    </xf>
    <xf numFmtId="0" fontId="63" fillId="7" borderId="1" xfId="0" applyFont="1" applyFill="1" applyBorder="1" applyAlignment="1" applyProtection="1">
      <alignment vertical="center" wrapText="1"/>
      <protection locked="0"/>
    </xf>
    <xf numFmtId="0" fontId="63" fillId="7" borderId="1" xfId="0" applyFont="1" applyFill="1" applyBorder="1" applyAlignment="1" applyProtection="1">
      <alignment wrapText="1"/>
      <protection locked="0"/>
    </xf>
    <xf numFmtId="0" fontId="61" fillId="0" borderId="0" xfId="0" applyFont="1" applyFill="1" applyProtection="1">
      <protection locked="0"/>
    </xf>
    <xf numFmtId="0" fontId="63" fillId="0" borderId="1" xfId="0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Alignment="1" applyProtection="1">
      <alignment horizontal="center" vertical="center"/>
      <protection locked="0"/>
    </xf>
    <xf numFmtId="0" fontId="56" fillId="4" borderId="1" xfId="0" applyFont="1" applyFill="1" applyBorder="1" applyAlignment="1" applyProtection="1">
      <alignment horizontal="center" vertical="center"/>
      <protection locked="0"/>
    </xf>
    <xf numFmtId="0" fontId="56" fillId="7" borderId="1" xfId="0" applyFont="1" applyFill="1" applyBorder="1" applyAlignment="1" applyProtection="1">
      <alignment horizontal="center" vertical="center" wrapText="1"/>
      <protection locked="0"/>
    </xf>
    <xf numFmtId="0" fontId="56" fillId="2" borderId="1" xfId="0" applyFont="1" applyFill="1" applyBorder="1" applyAlignment="1" applyProtection="1">
      <alignment vertical="center"/>
      <protection locked="0"/>
    </xf>
    <xf numFmtId="0" fontId="60" fillId="8" borderId="1" xfId="0" applyFont="1" applyFill="1" applyBorder="1" applyAlignment="1" applyProtection="1">
      <alignment vertical="center"/>
      <protection locked="0"/>
    </xf>
    <xf numFmtId="0" fontId="67" fillId="7" borderId="1" xfId="0" applyFont="1" applyFill="1" applyBorder="1" applyAlignment="1" applyProtection="1">
      <alignment vertical="center" wrapText="1"/>
      <protection locked="0"/>
    </xf>
    <xf numFmtId="0" fontId="60" fillId="0" borderId="1" xfId="0" applyFont="1" applyBorder="1" applyAlignment="1" applyProtection="1">
      <alignment wrapText="1"/>
      <protection locked="0"/>
    </xf>
    <xf numFmtId="0" fontId="60" fillId="3" borderId="1" xfId="0" applyFont="1" applyFill="1" applyBorder="1" applyProtection="1">
      <protection locked="0"/>
    </xf>
    <xf numFmtId="0" fontId="60" fillId="8" borderId="1" xfId="0" applyFont="1" applyFill="1" applyBorder="1" applyProtection="1">
      <protection locked="0"/>
    </xf>
    <xf numFmtId="0" fontId="77" fillId="7" borderId="1" xfId="0" applyFont="1" applyFill="1" applyBorder="1" applyAlignment="1" applyProtection="1">
      <alignment vertical="center" wrapText="1"/>
      <protection locked="0"/>
    </xf>
    <xf numFmtId="0" fontId="61" fillId="0" borderId="1" xfId="0" applyFont="1" applyBorder="1" applyAlignment="1">
      <alignment horizontal="center" vertical="center" wrapText="1"/>
    </xf>
    <xf numFmtId="0" fontId="47" fillId="8" borderId="1" xfId="0" applyFont="1" applyFill="1" applyBorder="1" applyAlignment="1" applyProtection="1">
      <alignment vertical="center"/>
      <protection locked="0"/>
    </xf>
    <xf numFmtId="0" fontId="61" fillId="0" borderId="1" xfId="0" applyFont="1" applyBorder="1" applyAlignment="1">
      <alignment horizontal="center" wrapText="1"/>
    </xf>
    <xf numFmtId="0" fontId="61" fillId="0" borderId="0" xfId="0" applyFont="1" applyAlignment="1">
      <alignment horizontal="center" wrapText="1"/>
    </xf>
    <xf numFmtId="0" fontId="61" fillId="0" borderId="1" xfId="0" applyFont="1" applyFill="1" applyBorder="1" applyProtection="1">
      <protection locked="0"/>
    </xf>
    <xf numFmtId="0" fontId="59" fillId="2" borderId="1" xfId="0" applyFont="1" applyFill="1" applyBorder="1" applyProtection="1">
      <protection locked="0"/>
    </xf>
    <xf numFmtId="0" fontId="47" fillId="2" borderId="1" xfId="0" applyFont="1" applyFill="1" applyBorder="1" applyProtection="1">
      <protection locked="0"/>
    </xf>
    <xf numFmtId="0" fontId="47" fillId="2" borderId="1" xfId="0" applyFont="1" applyFill="1" applyBorder="1" applyAlignment="1" applyProtection="1">
      <alignment horizontal="center"/>
      <protection locked="0"/>
    </xf>
    <xf numFmtId="0" fontId="47" fillId="0" borderId="1" xfId="0" applyFont="1" applyBorder="1" applyProtection="1">
      <protection locked="0"/>
    </xf>
    <xf numFmtId="0" fontId="47" fillId="2" borderId="1" xfId="0" applyFont="1" applyFill="1" applyBorder="1" applyAlignment="1" applyProtection="1">
      <alignment wrapText="1"/>
      <protection locked="0"/>
    </xf>
    <xf numFmtId="0" fontId="58" fillId="0" borderId="1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vertical="top"/>
      <protection locked="0"/>
    </xf>
    <xf numFmtId="0" fontId="47" fillId="0" borderId="1" xfId="0" applyFont="1" applyBorder="1" applyAlignment="1" applyProtection="1">
      <alignment horizontal="center" vertical="top"/>
      <protection locked="0"/>
    </xf>
    <xf numFmtId="0" fontId="47" fillId="2" borderId="1" xfId="0" applyFont="1" applyFill="1" applyBorder="1" applyAlignment="1" applyProtection="1">
      <alignment vertical="top" wrapText="1"/>
      <protection locked="0"/>
    </xf>
    <xf numFmtId="0" fontId="47" fillId="0" borderId="1" xfId="0" applyFont="1" applyBorder="1" applyAlignment="1" applyProtection="1">
      <alignment horizontal="center" vertical="top" wrapText="1"/>
      <protection locked="0"/>
    </xf>
    <xf numFmtId="0" fontId="47" fillId="0" borderId="1" xfId="0" applyFont="1" applyBorder="1" applyAlignment="1">
      <alignment horizontal="center" vertical="top"/>
    </xf>
    <xf numFmtId="0" fontId="47" fillId="11" borderId="1" xfId="0" applyFont="1" applyFill="1" applyBorder="1" applyAlignment="1">
      <alignment horizontal="center" vertical="top"/>
    </xf>
    <xf numFmtId="0" fontId="56" fillId="0" borderId="1" xfId="0" applyFont="1" applyBorder="1" applyAlignment="1" applyProtection="1">
      <alignment vertical="top" wrapText="1"/>
      <protection locked="0"/>
    </xf>
    <xf numFmtId="0" fontId="56" fillId="3" borderId="1" xfId="0" applyFont="1" applyFill="1" applyBorder="1" applyAlignment="1" applyProtection="1">
      <alignment vertical="top"/>
      <protection locked="0"/>
    </xf>
    <xf numFmtId="0" fontId="56" fillId="8" borderId="1" xfId="0" applyFont="1" applyFill="1" applyBorder="1" applyAlignment="1" applyProtection="1">
      <alignment vertical="top"/>
      <protection locked="0"/>
    </xf>
    <xf numFmtId="0" fontId="56" fillId="12" borderId="1" xfId="0" applyFont="1" applyFill="1" applyBorder="1" applyAlignment="1" applyProtection="1">
      <alignment vertical="top"/>
      <protection locked="0"/>
    </xf>
    <xf numFmtId="0" fontId="47" fillId="0" borderId="1" xfId="0" applyFont="1" applyBorder="1" applyAlignment="1" applyProtection="1">
      <alignment vertical="top" wrapText="1"/>
      <protection locked="0"/>
    </xf>
    <xf numFmtId="0" fontId="47" fillId="0" borderId="1" xfId="0" applyFont="1" applyFill="1" applyBorder="1" applyAlignment="1">
      <alignment horizontal="center" vertical="top"/>
    </xf>
    <xf numFmtId="0" fontId="56" fillId="7" borderId="1" xfId="0" applyFont="1" applyFill="1" applyBorder="1" applyAlignment="1" applyProtection="1">
      <alignment vertical="top"/>
      <protection locked="0"/>
    </xf>
    <xf numFmtId="0" fontId="56" fillId="0" borderId="0" xfId="0" applyFont="1" applyFill="1" applyAlignment="1" applyProtection="1">
      <alignment vertical="top"/>
      <protection locked="0"/>
    </xf>
    <xf numFmtId="0" fontId="56" fillId="0" borderId="0" xfId="0" applyFont="1" applyAlignment="1" applyProtection="1">
      <alignment vertical="top"/>
      <protection locked="0"/>
    </xf>
    <xf numFmtId="0" fontId="47" fillId="2" borderId="1" xfId="0" applyFont="1" applyFill="1" applyBorder="1" applyAlignment="1" applyProtection="1">
      <alignment horizontal="center" vertical="center" wrapText="1"/>
      <protection locked="0"/>
    </xf>
    <xf numFmtId="0" fontId="58" fillId="0" borderId="1" xfId="0" applyFont="1" applyFill="1" applyBorder="1" applyAlignment="1" applyProtection="1">
      <alignment vertical="center" wrapText="1"/>
      <protection locked="0"/>
    </xf>
    <xf numFmtId="0" fontId="56" fillId="0" borderId="1" xfId="0" applyFont="1" applyFill="1" applyBorder="1" applyAlignment="1" applyProtection="1">
      <alignment horizontal="center"/>
      <protection locked="0"/>
    </xf>
    <xf numFmtId="0" fontId="47" fillId="0" borderId="1" xfId="0" applyFont="1" applyFill="1" applyBorder="1" applyAlignment="1" applyProtection="1">
      <alignment vertical="top"/>
      <protection locked="0"/>
    </xf>
    <xf numFmtId="0" fontId="47" fillId="0" borderId="1" xfId="0" applyFont="1" applyFill="1" applyBorder="1" applyAlignment="1" applyProtection="1">
      <alignment vertical="top" wrapText="1"/>
      <protection locked="0"/>
    </xf>
    <xf numFmtId="0" fontId="58" fillId="0" borderId="1" xfId="0" applyFont="1" applyBorder="1" applyAlignment="1" applyProtection="1">
      <alignment vertical="top" wrapText="1"/>
      <protection locked="0"/>
    </xf>
    <xf numFmtId="0" fontId="47" fillId="0" borderId="0" xfId="0" applyFont="1" applyFill="1" applyBorder="1" applyAlignment="1" applyProtection="1">
      <alignment wrapText="1"/>
      <protection locked="0"/>
    </xf>
    <xf numFmtId="0" fontId="47" fillId="0" borderId="0" xfId="0" applyFont="1" applyFill="1" applyBorder="1" applyAlignment="1" applyProtection="1">
      <alignment horizontal="center" vertical="center"/>
      <protection locked="0"/>
    </xf>
    <xf numFmtId="0" fontId="47" fillId="0" borderId="0" xfId="0" applyFont="1" applyFill="1" applyBorder="1" applyAlignment="1" applyProtection="1">
      <alignment horizontal="center" vertical="center" wrapText="1"/>
      <protection locked="0"/>
    </xf>
    <xf numFmtId="0" fontId="47" fillId="6" borderId="0" xfId="0" applyFont="1" applyFill="1" applyBorder="1" applyAlignment="1" applyProtection="1">
      <alignment horizontal="center" vertical="center"/>
    </xf>
    <xf numFmtId="0" fontId="47" fillId="0" borderId="0" xfId="0" applyFont="1" applyFill="1" applyBorder="1" applyAlignment="1" applyProtection="1">
      <alignment horizontal="center" vertical="center"/>
    </xf>
    <xf numFmtId="0" fontId="47" fillId="11" borderId="0" xfId="0" applyFont="1" applyFill="1" applyBorder="1" applyAlignment="1" applyProtection="1">
      <alignment horizontal="center" vertical="center"/>
    </xf>
    <xf numFmtId="0" fontId="56" fillId="0" borderId="0" xfId="0" applyFont="1" applyFill="1" applyBorder="1" applyProtection="1">
      <protection locked="0"/>
    </xf>
    <xf numFmtId="0" fontId="56" fillId="3" borderId="0" xfId="0" applyFont="1" applyFill="1" applyBorder="1" applyProtection="1">
      <protection locked="0"/>
    </xf>
    <xf numFmtId="0" fontId="56" fillId="8" borderId="0" xfId="0" applyFont="1" applyFill="1" applyBorder="1" applyProtection="1">
      <protection locked="0"/>
    </xf>
    <xf numFmtId="0" fontId="56" fillId="12" borderId="0" xfId="0" applyFont="1" applyFill="1" applyBorder="1" applyProtection="1">
      <protection locked="0"/>
    </xf>
    <xf numFmtId="0" fontId="57" fillId="2" borderId="0" xfId="0" applyFont="1" applyFill="1" applyBorder="1" applyAlignment="1" applyProtection="1">
      <alignment horizontal="center" vertical="center"/>
    </xf>
    <xf numFmtId="0" fontId="56" fillId="7" borderId="0" xfId="0" applyFont="1" applyFill="1" applyBorder="1" applyProtection="1">
      <protection locked="0"/>
    </xf>
    <xf numFmtId="0" fontId="78" fillId="0" borderId="0" xfId="0" applyFont="1" applyFill="1" applyAlignment="1" applyProtection="1">
      <alignment horizontal="left"/>
      <protection locked="0"/>
    </xf>
    <xf numFmtId="0" fontId="59" fillId="0" borderId="0" xfId="0" applyFont="1" applyFill="1" applyProtection="1">
      <protection locked="0"/>
    </xf>
    <xf numFmtId="0" fontId="79" fillId="0" borderId="0" xfId="0" applyFont="1" applyFill="1" applyProtection="1">
      <protection locked="0"/>
    </xf>
    <xf numFmtId="0" fontId="61" fillId="0" borderId="0" xfId="0" applyFont="1" applyFill="1" applyProtection="1"/>
    <xf numFmtId="0" fontId="47" fillId="0" borderId="0" xfId="0" applyFont="1" applyFill="1" applyAlignment="1" applyProtection="1">
      <alignment horizontal="center"/>
      <protection locked="0"/>
    </xf>
    <xf numFmtId="0" fontId="47" fillId="0" borderId="0" xfId="0" applyFont="1" applyFill="1" applyProtection="1"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59" fillId="0" borderId="0" xfId="0" applyFont="1" applyFill="1" applyBorder="1" applyAlignment="1" applyProtection="1">
      <alignment horizontal="center" vertical="center" wrapText="1"/>
      <protection locked="0"/>
    </xf>
    <xf numFmtId="0" fontId="77" fillId="0" borderId="0" xfId="0" applyFont="1" applyFill="1" applyAlignment="1" applyProtection="1">
      <alignment horizontal="center"/>
      <protection locked="0"/>
    </xf>
    <xf numFmtId="0" fontId="50" fillId="0" borderId="0" xfId="0" applyFont="1" applyFill="1" applyBorder="1" applyProtection="1"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77" fillId="0" borderId="0" xfId="0" applyFont="1" applyFill="1" applyProtection="1">
      <protection locked="0"/>
    </xf>
    <xf numFmtId="0" fontId="48" fillId="0" borderId="0" xfId="0" applyFont="1" applyFill="1" applyProtection="1"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left"/>
      <protection locked="0"/>
    </xf>
    <xf numFmtId="0" fontId="81" fillId="0" borderId="0" xfId="0" applyFont="1" applyFill="1" applyProtection="1">
      <protection locked="0"/>
    </xf>
    <xf numFmtId="0" fontId="81" fillId="0" borderId="0" xfId="0" applyFont="1" applyFill="1" applyAlignment="1" applyProtection="1">
      <alignment vertical="center"/>
      <protection locked="0"/>
    </xf>
    <xf numFmtId="0" fontId="59" fillId="0" borderId="0" xfId="0" applyFont="1" applyFill="1" applyAlignment="1" applyProtection="1">
      <alignment horizontal="center"/>
      <protection locked="0"/>
    </xf>
    <xf numFmtId="0" fontId="59" fillId="0" borderId="0" xfId="0" applyFont="1" applyFill="1" applyAlignment="1" applyProtection="1">
      <alignment horizontal="left"/>
      <protection locked="0"/>
    </xf>
    <xf numFmtId="0" fontId="82" fillId="0" borderId="0" xfId="0" applyFont="1" applyFill="1" applyProtection="1">
      <protection locked="0"/>
    </xf>
    <xf numFmtId="0" fontId="82" fillId="0" borderId="0" xfId="0" applyFont="1" applyFill="1" applyAlignment="1" applyProtection="1">
      <alignment vertical="center"/>
      <protection locked="0"/>
    </xf>
    <xf numFmtId="0" fontId="58" fillId="0" borderId="0" xfId="0" applyFont="1" applyFill="1" applyAlignment="1" applyProtection="1">
      <alignment horizontal="center"/>
      <protection locked="0"/>
    </xf>
    <xf numFmtId="0" fontId="58" fillId="0" borderId="0" xfId="0" applyFont="1" applyFill="1" applyAlignment="1" applyProtection="1">
      <alignment horizontal="left"/>
      <protection locked="0"/>
    </xf>
    <xf numFmtId="0" fontId="58" fillId="0" borderId="0" xfId="0" applyFont="1" applyFill="1" applyProtection="1">
      <protection locked="0"/>
    </xf>
    <xf numFmtId="0" fontId="50" fillId="0" borderId="0" xfId="0" applyFont="1" applyFill="1" applyAlignment="1" applyProtection="1">
      <alignment vertical="center"/>
      <protection locked="0"/>
    </xf>
    <xf numFmtId="0" fontId="51" fillId="0" borderId="0" xfId="0" applyFont="1" applyFill="1" applyBorder="1" applyAlignment="1" applyProtection="1">
      <alignment vertical="center" wrapText="1"/>
      <protection locked="0"/>
    </xf>
    <xf numFmtId="0" fontId="80" fillId="0" borderId="0" xfId="0" applyFont="1" applyFill="1" applyAlignment="1" applyProtection="1">
      <alignment horizontal="left" vertical="center" wrapText="1"/>
      <protection locked="0"/>
    </xf>
    <xf numFmtId="0" fontId="80" fillId="0" borderId="0" xfId="0" applyFont="1" applyFill="1" applyAlignment="1" applyProtection="1">
      <alignment horizontal="left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84" fillId="0" borderId="0" xfId="0" applyFont="1" applyFill="1" applyProtection="1">
      <protection locked="0"/>
    </xf>
    <xf numFmtId="0" fontId="84" fillId="0" borderId="0" xfId="0" applyFont="1" applyFill="1" applyAlignment="1" applyProtection="1">
      <alignment vertical="center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50" fillId="0" borderId="0" xfId="0" applyFont="1" applyFill="1" applyAlignment="1" applyProtection="1">
      <alignment horizontal="left" vertical="top"/>
      <protection locked="0"/>
    </xf>
    <xf numFmtId="0" fontId="50" fillId="0" borderId="0" xfId="0" applyFont="1" applyFill="1" applyAlignment="1" applyProtection="1">
      <alignment vertical="center" wrapText="1"/>
      <protection locked="0"/>
    </xf>
    <xf numFmtId="0" fontId="51" fillId="0" borderId="0" xfId="0" applyFont="1" applyFill="1" applyAlignment="1" applyProtection="1">
      <alignment horizontal="left" vertical="center"/>
      <protection locked="0"/>
    </xf>
    <xf numFmtId="0" fontId="70" fillId="0" borderId="0" xfId="0" applyFont="1" applyFill="1" applyAlignment="1" applyProtection="1">
      <alignment horizontal="left" vertical="center"/>
      <protection locked="0"/>
    </xf>
    <xf numFmtId="0" fontId="65" fillId="0" borderId="0" xfId="0" applyFont="1" applyFill="1" applyAlignment="1" applyProtection="1">
      <alignment horizontal="left" vertical="center" wrapText="1"/>
      <protection locked="0"/>
    </xf>
    <xf numFmtId="0" fontId="85" fillId="0" borderId="0" xfId="0" applyFont="1" applyFill="1" applyBorder="1" applyAlignment="1" applyProtection="1">
      <alignment horizontal="left"/>
      <protection locked="0"/>
    </xf>
    <xf numFmtId="0" fontId="51" fillId="0" borderId="14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61" fillId="0" borderId="1" xfId="0" applyFont="1" applyBorder="1"/>
    <xf numFmtId="0" fontId="48" fillId="0" borderId="0" xfId="0" applyFont="1" applyFill="1" applyBorder="1" applyAlignment="1" applyProtection="1">
      <alignment vertical="center" wrapText="1"/>
      <protection locked="0"/>
    </xf>
    <xf numFmtId="0" fontId="71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71" fillId="16" borderId="1" xfId="0" applyFont="1" applyFill="1" applyBorder="1" applyAlignment="1">
      <alignment horizontal="center" vertical="center" wrapText="1"/>
    </xf>
    <xf numFmtId="0" fontId="71" fillId="16" borderId="1" xfId="0" applyFont="1" applyFill="1" applyBorder="1" applyAlignment="1">
      <alignment horizontal="center" vertical="center"/>
    </xf>
    <xf numFmtId="0" fontId="50" fillId="0" borderId="14" xfId="0" applyFont="1" applyBorder="1"/>
    <xf numFmtId="0" fontId="50" fillId="0" borderId="1" xfId="0" applyFont="1" applyBorder="1" applyAlignment="1">
      <alignment horizontal="center"/>
    </xf>
    <xf numFmtId="0" fontId="50" fillId="0" borderId="0" xfId="0" applyFont="1" applyFill="1" applyBorder="1" applyAlignment="1" applyProtection="1">
      <alignment vertical="center" wrapText="1"/>
      <protection locked="0"/>
    </xf>
    <xf numFmtId="0" fontId="74" fillId="16" borderId="1" xfId="0" applyFont="1" applyFill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69" fillId="0" borderId="0" xfId="0" applyFont="1" applyFill="1" applyBorder="1" applyAlignment="1" applyProtection="1">
      <alignment vertical="center" wrapText="1"/>
      <protection locked="0"/>
    </xf>
    <xf numFmtId="0" fontId="86" fillId="16" borderId="1" xfId="0" applyFont="1" applyFill="1" applyBorder="1"/>
    <xf numFmtId="0" fontId="74" fillId="0" borderId="0" xfId="0" applyFont="1" applyFill="1" applyBorder="1" applyAlignment="1">
      <alignment horizontal="center" vertical="center" wrapText="1"/>
    </xf>
    <xf numFmtId="0" fontId="87" fillId="0" borderId="0" xfId="0" applyFont="1" applyFill="1" applyBorder="1" applyAlignment="1" applyProtection="1">
      <alignment vertical="center" wrapText="1"/>
      <protection locked="0"/>
    </xf>
    <xf numFmtId="0" fontId="47" fillId="0" borderId="0" xfId="0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Protection="1">
      <protection locked="0"/>
    </xf>
    <xf numFmtId="0" fontId="61" fillId="0" borderId="0" xfId="0" applyFont="1" applyFill="1" applyBorder="1" applyAlignment="1" applyProtection="1">
      <alignment horizontal="center"/>
      <protection locked="0"/>
    </xf>
    <xf numFmtId="0" fontId="61" fillId="0" borderId="0" xfId="0" applyFont="1" applyFill="1" applyAlignment="1" applyProtection="1">
      <alignment horizontal="center"/>
      <protection locked="0"/>
    </xf>
    <xf numFmtId="0" fontId="50" fillId="0" borderId="0" xfId="0" applyFont="1" applyBorder="1" applyProtection="1">
      <protection locked="0"/>
    </xf>
    <xf numFmtId="0" fontId="47" fillId="0" borderId="3" xfId="0" applyFont="1" applyBorder="1" applyAlignment="1" applyProtection="1">
      <alignment horizontal="center" vertical="center"/>
      <protection locked="0"/>
    </xf>
    <xf numFmtId="0" fontId="47" fillId="0" borderId="11" xfId="0" applyFont="1" applyBorder="1" applyAlignment="1">
      <alignment vertical="center" wrapText="1"/>
    </xf>
    <xf numFmtId="0" fontId="47" fillId="0" borderId="12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/>
    </xf>
    <xf numFmtId="0" fontId="47" fillId="0" borderId="15" xfId="0" applyFont="1" applyBorder="1" applyAlignment="1">
      <alignment vertical="center" wrapText="1"/>
    </xf>
    <xf numFmtId="0" fontId="89" fillId="0" borderId="1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89" fillId="0" borderId="5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 wrapText="1"/>
    </xf>
    <xf numFmtId="0" fontId="47" fillId="0" borderId="16" xfId="0" applyFont="1" applyBorder="1" applyAlignment="1">
      <alignment vertical="center" wrapText="1"/>
    </xf>
    <xf numFmtId="0" fontId="47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47" fillId="0" borderId="5" xfId="0" applyFont="1" applyBorder="1" applyAlignment="1">
      <alignment vertical="top" wrapText="1"/>
    </xf>
    <xf numFmtId="0" fontId="58" fillId="0" borderId="15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/>
    </xf>
    <xf numFmtId="0" fontId="91" fillId="19" borderId="10" xfId="0" applyFont="1" applyFill="1" applyBorder="1" applyAlignment="1">
      <alignment horizontal="center" vertical="center"/>
    </xf>
    <xf numFmtId="0" fontId="92" fillId="0" borderId="10" xfId="0" applyFont="1" applyBorder="1" applyAlignment="1">
      <alignment horizontal="center" vertical="center"/>
    </xf>
    <xf numFmtId="0" fontId="92" fillId="20" borderId="10" xfId="0" applyFont="1" applyFill="1" applyBorder="1" applyAlignment="1">
      <alignment horizontal="center" vertical="center"/>
    </xf>
    <xf numFmtId="0" fontId="92" fillId="21" borderId="10" xfId="0" applyFont="1" applyFill="1" applyBorder="1" applyAlignment="1">
      <alignment horizontal="center" vertical="center"/>
    </xf>
    <xf numFmtId="0" fontId="93" fillId="0" borderId="10" xfId="0" applyFont="1" applyBorder="1" applyAlignment="1">
      <alignment vertical="center"/>
    </xf>
    <xf numFmtId="0" fontId="93" fillId="9" borderId="10" xfId="0" applyFont="1" applyFill="1" applyBorder="1" applyAlignment="1">
      <alignment vertical="center"/>
    </xf>
    <xf numFmtId="0" fontId="91" fillId="0" borderId="10" xfId="0" applyFont="1" applyBorder="1" applyAlignment="1">
      <alignment wrapText="1"/>
    </xf>
    <xf numFmtId="0" fontId="92" fillId="0" borderId="10" xfId="0" applyFont="1" applyBorder="1" applyAlignment="1">
      <alignment horizontal="center" vertical="center" wrapText="1"/>
    </xf>
    <xf numFmtId="0" fontId="93" fillId="9" borderId="10" xfId="0" applyFont="1" applyFill="1" applyBorder="1" applyAlignment="1">
      <alignment horizontal="center" vertical="center"/>
    </xf>
    <xf numFmtId="0" fontId="92" fillId="0" borderId="10" xfId="0" applyFont="1" applyBorder="1" applyAlignment="1">
      <alignment vertical="center" wrapText="1"/>
    </xf>
    <xf numFmtId="0" fontId="91" fillId="0" borderId="10" xfId="0" applyFont="1" applyBorder="1" applyAlignment="1">
      <alignment horizontal="left" vertical="center" wrapText="1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66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59" fillId="6" borderId="1" xfId="0" applyFont="1" applyFill="1" applyBorder="1" applyAlignment="1" applyProtection="1">
      <alignment horizontal="center" vertical="center" wrapText="1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11" borderId="2" xfId="0" applyFont="1" applyFill="1" applyBorder="1" applyAlignment="1" applyProtection="1">
      <alignment horizontal="center" vertical="center" wrapText="1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85" fillId="0" borderId="0" xfId="0" applyFont="1" applyFill="1" applyBorder="1" applyAlignment="1" applyProtection="1">
      <alignment horizontal="left"/>
      <protection locked="0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66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59" fillId="6" borderId="1" xfId="0" applyFont="1" applyFill="1" applyBorder="1" applyAlignment="1" applyProtection="1">
      <alignment horizontal="center" vertical="center" wrapText="1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85" fillId="0" borderId="0" xfId="0" applyFont="1" applyFill="1" applyBorder="1" applyAlignment="1" applyProtection="1">
      <alignment horizontal="left"/>
      <protection locked="0"/>
    </xf>
    <xf numFmtId="0" fontId="91" fillId="0" borderId="10" xfId="0" applyFont="1" applyBorder="1" applyAlignment="1">
      <alignment vertical="center"/>
    </xf>
    <xf numFmtId="0" fontId="88" fillId="0" borderId="1" xfId="0" applyFont="1" applyBorder="1" applyAlignment="1" applyProtection="1">
      <alignment vertical="center"/>
      <protection locked="0"/>
    </xf>
    <xf numFmtId="0" fontId="88" fillId="0" borderId="3" xfId="0" applyFont="1" applyBorder="1" applyAlignment="1" applyProtection="1">
      <alignment horizontal="center" vertical="center"/>
      <protection locked="0"/>
    </xf>
    <xf numFmtId="0" fontId="88" fillId="0" borderId="11" xfId="0" applyFont="1" applyBorder="1" applyAlignment="1">
      <alignment vertical="center" wrapText="1"/>
    </xf>
    <xf numFmtId="0" fontId="88" fillId="0" borderId="10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6" borderId="1" xfId="0" applyFont="1" applyFill="1" applyBorder="1" applyAlignment="1">
      <alignment horizontal="center" vertical="center"/>
    </xf>
    <xf numFmtId="0" fontId="88" fillId="18" borderId="1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/>
    </xf>
    <xf numFmtId="0" fontId="88" fillId="11" borderId="10" xfId="0" applyFont="1" applyFill="1" applyBorder="1" applyAlignment="1">
      <alignment horizontal="center" vertical="center"/>
    </xf>
    <xf numFmtId="0" fontId="88" fillId="0" borderId="1" xfId="0" applyFont="1" applyBorder="1" applyAlignment="1" applyProtection="1">
      <alignment horizontal="center" vertical="center" wrapText="1"/>
      <protection locked="0"/>
    </xf>
    <xf numFmtId="0" fontId="88" fillId="3" borderId="1" xfId="0" applyFont="1" applyFill="1" applyBorder="1" applyAlignment="1" applyProtection="1">
      <alignment horizontal="center" vertical="center"/>
      <protection locked="0"/>
    </xf>
    <xf numFmtId="0" fontId="88" fillId="0" borderId="1" xfId="0" applyFont="1" applyBorder="1" applyAlignment="1" applyProtection="1">
      <alignment horizontal="center" vertical="center"/>
      <protection locked="0"/>
    </xf>
    <xf numFmtId="0" fontId="88" fillId="0" borderId="15" xfId="0" applyFont="1" applyBorder="1" applyAlignment="1">
      <alignment vertical="center" wrapText="1"/>
    </xf>
    <xf numFmtId="0" fontId="88" fillId="0" borderId="10" xfId="0" applyFont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95" fillId="0" borderId="5" xfId="0" applyFont="1" applyBorder="1" applyAlignment="1">
      <alignment horizontal="center" vertical="center" wrapText="1"/>
    </xf>
    <xf numFmtId="0" fontId="88" fillId="0" borderId="1" xfId="0" applyFont="1" applyBorder="1" applyAlignment="1">
      <alignment horizontal="center" vertical="center"/>
    </xf>
    <xf numFmtId="0" fontId="96" fillId="0" borderId="5" xfId="0" applyFont="1" applyBorder="1" applyAlignment="1">
      <alignment horizontal="center" vertical="center" wrapText="1"/>
    </xf>
    <xf numFmtId="0" fontId="88" fillId="11" borderId="1" xfId="0" applyFont="1" applyFill="1" applyBorder="1" applyAlignment="1">
      <alignment horizontal="center" vertical="center"/>
    </xf>
    <xf numFmtId="0" fontId="88" fillId="0" borderId="16" xfId="0" applyFont="1" applyBorder="1" applyAlignment="1">
      <alignment vertical="center" wrapText="1"/>
    </xf>
    <xf numFmtId="0" fontId="88" fillId="0" borderId="13" xfId="0" applyFont="1" applyBorder="1" applyAlignment="1">
      <alignment horizontal="center" vertical="center" wrapText="1"/>
    </xf>
    <xf numFmtId="0" fontId="95" fillId="0" borderId="15" xfId="0" applyFont="1" applyBorder="1" applyAlignment="1">
      <alignment horizontal="center" vertical="center" wrapText="1"/>
    </xf>
    <xf numFmtId="0" fontId="95" fillId="2" borderId="1" xfId="0" applyFont="1" applyFill="1" applyBorder="1" applyAlignment="1" applyProtection="1">
      <alignment vertical="center"/>
      <protection locked="0"/>
    </xf>
    <xf numFmtId="0" fontId="88" fillId="2" borderId="1" xfId="0" applyFont="1" applyFill="1" applyBorder="1" applyAlignment="1" applyProtection="1">
      <alignment vertical="center"/>
      <protection locked="0"/>
    </xf>
    <xf numFmtId="0" fontId="88" fillId="2" borderId="1" xfId="0" applyFont="1" applyFill="1" applyBorder="1" applyAlignment="1" applyProtection="1">
      <alignment horizontal="center" vertical="center"/>
      <protection locked="0"/>
    </xf>
    <xf numFmtId="0" fontId="88" fillId="2" borderId="1" xfId="0" applyFont="1" applyFill="1" applyBorder="1" applyAlignment="1" applyProtection="1">
      <alignment vertical="center" wrapText="1"/>
      <protection locked="0"/>
    </xf>
    <xf numFmtId="0" fontId="88" fillId="0" borderId="5" xfId="0" applyFont="1" applyBorder="1" applyAlignment="1">
      <alignment horizontal="center" vertical="center"/>
    </xf>
    <xf numFmtId="0" fontId="97" fillId="0" borderId="1" xfId="0" applyFont="1" applyBorder="1" applyAlignment="1" applyProtection="1">
      <alignment vertical="center"/>
      <protection locked="0"/>
    </xf>
    <xf numFmtId="0" fontId="97" fillId="3" borderId="1" xfId="0" applyFont="1" applyFill="1" applyBorder="1" applyAlignment="1" applyProtection="1">
      <alignment vertical="center"/>
      <protection locked="0"/>
    </xf>
    <xf numFmtId="0" fontId="88" fillId="0" borderId="1" xfId="0" applyFont="1" applyBorder="1" applyAlignment="1" applyProtection="1">
      <alignment wrapText="1"/>
      <protection locked="0"/>
    </xf>
    <xf numFmtId="0" fontId="97" fillId="0" borderId="1" xfId="0" applyFont="1" applyBorder="1" applyAlignment="1" applyProtection="1">
      <alignment horizontal="center" vertical="center"/>
      <protection locked="0"/>
    </xf>
    <xf numFmtId="0" fontId="97" fillId="3" borderId="1" xfId="0" applyFont="1" applyFill="1" applyBorder="1" applyAlignment="1" applyProtection="1">
      <alignment horizontal="center" vertical="center"/>
      <protection locked="0"/>
    </xf>
    <xf numFmtId="0" fontId="85" fillId="0" borderId="0" xfId="0" applyFont="1" applyFill="1" applyBorder="1" applyAlignment="1" applyProtection="1">
      <alignment horizontal="left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11" borderId="2" xfId="0" applyFont="1" applyFill="1" applyBorder="1" applyAlignment="1" applyProtection="1">
      <alignment horizontal="center" vertical="center" wrapText="1"/>
    </xf>
    <xf numFmtId="0" fontId="59" fillId="6" borderId="1" xfId="0" applyFont="1" applyFill="1" applyBorder="1" applyAlignment="1" applyProtection="1">
      <alignment horizontal="center" vertical="center" wrapText="1"/>
    </xf>
    <xf numFmtId="0" fontId="66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85" fillId="0" borderId="0" xfId="0" applyFont="1" applyFill="1" applyBorder="1" applyAlignment="1" applyProtection="1">
      <alignment horizontal="left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6" borderId="1" xfId="0" applyFont="1" applyFill="1" applyBorder="1" applyAlignment="1" applyProtection="1">
      <alignment horizontal="center" vertical="center" wrapText="1"/>
    </xf>
    <xf numFmtId="0" fontId="66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left" vertical="center" wrapText="1"/>
    </xf>
    <xf numFmtId="0" fontId="47" fillId="20" borderId="10" xfId="0" applyFont="1" applyFill="1" applyBorder="1" applyAlignment="1">
      <alignment horizontal="center" vertical="center"/>
    </xf>
    <xf numFmtId="0" fontId="47" fillId="21" borderId="1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66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59" fillId="6" borderId="1" xfId="0" applyFont="1" applyFill="1" applyBorder="1" applyAlignment="1" applyProtection="1">
      <alignment horizontal="center" vertical="center" wrapText="1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11" borderId="2" xfId="0" applyFont="1" applyFill="1" applyBorder="1" applyAlignment="1" applyProtection="1">
      <alignment horizontal="center" vertical="center" wrapText="1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85" fillId="0" borderId="0" xfId="0" applyFont="1" applyFill="1" applyBorder="1" applyAlignment="1" applyProtection="1">
      <alignment horizontal="left"/>
      <protection locked="0"/>
    </xf>
    <xf numFmtId="0" fontId="31" fillId="0" borderId="0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31" fillId="0" borderId="0" xfId="0" applyFont="1" applyFill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vertical="center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top"/>
    </xf>
    <xf numFmtId="0" fontId="2" fillId="0" borderId="0" xfId="0" applyFont="1" applyFill="1" applyAlignment="1" applyProtection="1">
      <alignment vertical="top"/>
      <protection locked="0"/>
    </xf>
    <xf numFmtId="0" fontId="6" fillId="0" borderId="1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20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Fill="1" applyBorder="1" applyProtection="1"/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32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left" vertical="center"/>
    </xf>
    <xf numFmtId="0" fontId="100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vertical="center" wrapText="1"/>
      <protection locked="0"/>
    </xf>
    <xf numFmtId="0" fontId="23" fillId="0" borderId="1" xfId="0" applyFont="1" applyFill="1" applyBorder="1" applyAlignment="1" applyProtection="1">
      <alignment vertical="center"/>
      <protection locked="0"/>
    </xf>
    <xf numFmtId="0" fontId="23" fillId="0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32" fillId="0" borderId="1" xfId="0" applyFont="1" applyFill="1" applyBorder="1" applyAlignment="1" applyProtection="1">
      <alignment vertical="center" wrapText="1"/>
      <protection locked="0"/>
    </xf>
    <xf numFmtId="0" fontId="32" fillId="0" borderId="1" xfId="0" applyFont="1" applyFill="1" applyBorder="1" applyProtection="1">
      <protection locked="0"/>
    </xf>
    <xf numFmtId="0" fontId="32" fillId="0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 applyProtection="1">
      <alignment vertical="top" wrapText="1"/>
      <protection locked="0"/>
    </xf>
    <xf numFmtId="0" fontId="15" fillId="0" borderId="1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4" fillId="0" borderId="1" xfId="0" applyFont="1" applyFill="1" applyBorder="1"/>
    <xf numFmtId="0" fontId="46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14" fillId="0" borderId="14" xfId="0" applyFont="1" applyFill="1" applyBorder="1"/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/>
    <xf numFmtId="0" fontId="3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01" fillId="0" borderId="1" xfId="0" applyFont="1" applyFill="1" applyBorder="1"/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64" fillId="0" borderId="1" xfId="0" applyFont="1" applyBorder="1" applyAlignment="1">
      <alignment horizontal="center" vertical="center"/>
    </xf>
    <xf numFmtId="0" fontId="103" fillId="0" borderId="1" xfId="0" applyFont="1" applyFill="1" applyBorder="1" applyProtection="1">
      <protection locked="0"/>
    </xf>
    <xf numFmtId="0" fontId="103" fillId="0" borderId="1" xfId="0" applyFont="1" applyFill="1" applyBorder="1" applyAlignment="1" applyProtection="1">
      <alignment wrapText="1"/>
      <protection locked="0"/>
    </xf>
    <xf numFmtId="0" fontId="104" fillId="7" borderId="1" xfId="0" applyFont="1" applyFill="1" applyBorder="1" applyAlignment="1" applyProtection="1">
      <alignment horizontal="center" vertical="center"/>
      <protection locked="0"/>
    </xf>
    <xf numFmtId="0" fontId="104" fillId="0" borderId="1" xfId="0" applyFont="1" applyFill="1" applyBorder="1" applyAlignment="1" applyProtection="1">
      <alignment horizontal="center"/>
      <protection locked="0"/>
    </xf>
    <xf numFmtId="0" fontId="15" fillId="6" borderId="1" xfId="0" applyFont="1" applyFill="1" applyBorder="1" applyAlignment="1" applyProtection="1">
      <alignment horizontal="center" vertical="center" wrapText="1"/>
    </xf>
    <xf numFmtId="0" fontId="15" fillId="11" borderId="1" xfId="0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104" fillId="12" borderId="1" xfId="0" applyFont="1" applyFill="1" applyBorder="1" applyProtection="1">
      <protection locked="0"/>
    </xf>
    <xf numFmtId="0" fontId="104" fillId="2" borderId="1" xfId="0" applyFont="1" applyFill="1" applyBorder="1" applyAlignment="1" applyProtection="1">
      <alignment vertical="center"/>
    </xf>
    <xf numFmtId="0" fontId="104" fillId="7" borderId="1" xfId="0" applyFont="1" applyFill="1" applyBorder="1" applyProtection="1">
      <protection locked="0"/>
    </xf>
    <xf numFmtId="0" fontId="105" fillId="0" borderId="1" xfId="0" applyFont="1" applyFill="1" applyBorder="1" applyProtection="1">
      <protection locked="0"/>
    </xf>
    <xf numFmtId="0" fontId="104" fillId="0" borderId="1" xfId="0" applyFont="1" applyFill="1" applyBorder="1" applyProtection="1">
      <protection locked="0"/>
    </xf>
    <xf numFmtId="0" fontId="106" fillId="7" borderId="1" xfId="0" applyFont="1" applyFill="1" applyBorder="1" applyAlignment="1" applyProtection="1">
      <alignment horizontal="center" vertical="center"/>
      <protection locked="0"/>
    </xf>
    <xf numFmtId="0" fontId="106" fillId="0" borderId="1" xfId="0" applyFont="1" applyFill="1" applyBorder="1" applyProtection="1">
      <protection locked="0"/>
    </xf>
    <xf numFmtId="0" fontId="106" fillId="3" borderId="1" xfId="0" applyFont="1" applyFill="1" applyBorder="1" applyProtection="1">
      <protection locked="0"/>
    </xf>
    <xf numFmtId="0" fontId="106" fillId="8" borderId="1" xfId="0" applyFont="1" applyFill="1" applyBorder="1" applyProtection="1">
      <protection locked="0"/>
    </xf>
    <xf numFmtId="0" fontId="106" fillId="12" borderId="1" xfId="0" applyFont="1" applyFill="1" applyBorder="1" applyProtection="1">
      <protection locked="0"/>
    </xf>
    <xf numFmtId="0" fontId="104" fillId="2" borderId="1" xfId="0" applyFont="1" applyFill="1" applyBorder="1" applyProtection="1"/>
    <xf numFmtId="0" fontId="106" fillId="7" borderId="1" xfId="0" applyFont="1" applyFill="1" applyBorder="1" applyProtection="1"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6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11" borderId="1" xfId="0" applyFont="1" applyFill="1" applyBorder="1" applyAlignment="1" applyProtection="1">
      <alignment horizontal="center" vertical="center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center" vertical="center"/>
      <protection locked="0"/>
    </xf>
    <xf numFmtId="0" fontId="106" fillId="12" borderId="1" xfId="0" applyFont="1" applyFill="1" applyBorder="1" applyAlignment="1" applyProtection="1">
      <alignment horizontal="center" vertical="center"/>
      <protection locked="0"/>
    </xf>
    <xf numFmtId="0" fontId="104" fillId="2" borderId="1" xfId="0" applyFont="1" applyFill="1" applyBorder="1" applyAlignment="1" applyProtection="1">
      <alignment horizontal="center" vertical="center"/>
    </xf>
    <xf numFmtId="0" fontId="103" fillId="0" borderId="1" xfId="0" applyFont="1" applyFill="1" applyBorder="1" applyAlignment="1" applyProtection="1">
      <alignment horizontal="center" vertical="center"/>
      <protection locked="0"/>
    </xf>
    <xf numFmtId="0" fontId="107" fillId="0" borderId="1" xfId="0" applyFont="1" applyFill="1" applyBorder="1" applyAlignment="1">
      <alignment horizontal="center" vertical="center"/>
    </xf>
    <xf numFmtId="0" fontId="106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</xf>
    <xf numFmtId="0" fontId="106" fillId="12" borderId="1" xfId="0" applyFont="1" applyFill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vertical="center"/>
    </xf>
    <xf numFmtId="0" fontId="14" fillId="11" borderId="1" xfId="0" applyFont="1" applyFill="1" applyBorder="1" applyAlignment="1" applyProtection="1">
      <alignment vertical="center"/>
    </xf>
    <xf numFmtId="0" fontId="106" fillId="0" borderId="1" xfId="0" applyFont="1" applyFill="1" applyBorder="1" applyAlignment="1" applyProtection="1">
      <alignment vertical="center"/>
      <protection locked="0"/>
    </xf>
    <xf numFmtId="0" fontId="106" fillId="3" borderId="1" xfId="0" applyFont="1" applyFill="1" applyBorder="1" applyAlignment="1" applyProtection="1">
      <alignment vertical="center"/>
      <protection locked="0"/>
    </xf>
    <xf numFmtId="0" fontId="106" fillId="8" borderId="1" xfId="0" applyFont="1" applyFill="1" applyBorder="1" applyAlignment="1" applyProtection="1">
      <alignment vertical="center"/>
      <protection locked="0"/>
    </xf>
    <xf numFmtId="0" fontId="106" fillId="12" borderId="1" xfId="0" applyFont="1" applyFill="1" applyBorder="1" applyAlignment="1" applyProtection="1">
      <alignment vertical="center"/>
      <protection locked="0"/>
    </xf>
    <xf numFmtId="0" fontId="106" fillId="7" borderId="1" xfId="0" applyFont="1" applyFill="1" applyBorder="1" applyAlignment="1" applyProtection="1">
      <alignment vertical="center"/>
      <protection locked="0"/>
    </xf>
    <xf numFmtId="0" fontId="103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/>
    </xf>
    <xf numFmtId="0" fontId="106" fillId="0" borderId="1" xfId="0" applyFont="1" applyBorder="1" applyAlignment="1">
      <alignment vertical="center"/>
    </xf>
    <xf numFmtId="0" fontId="106" fillId="9" borderId="1" xfId="0" applyFont="1" applyFill="1" applyBorder="1" applyAlignment="1">
      <alignment vertical="center"/>
    </xf>
    <xf numFmtId="0" fontId="106" fillId="14" borderId="1" xfId="0" applyFont="1" applyFill="1" applyBorder="1" applyAlignment="1">
      <alignment vertical="center"/>
    </xf>
    <xf numFmtId="0" fontId="106" fillId="15" borderId="1" xfId="0" applyFont="1" applyFill="1" applyBorder="1" applyAlignment="1">
      <alignment vertical="center"/>
    </xf>
    <xf numFmtId="0" fontId="106" fillId="10" borderId="1" xfId="0" applyFont="1" applyFill="1" applyBorder="1" applyAlignment="1">
      <alignment vertical="center"/>
    </xf>
    <xf numFmtId="0" fontId="107" fillId="0" borderId="1" xfId="0" applyFont="1" applyFill="1" applyBorder="1" applyAlignment="1">
      <alignment vertical="center"/>
    </xf>
    <xf numFmtId="0" fontId="14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 applyProtection="1">
      <alignment vertical="center"/>
      <protection locked="0"/>
    </xf>
    <xf numFmtId="0" fontId="104" fillId="0" borderId="1" xfId="0" applyFont="1" applyFill="1" applyBorder="1" applyAlignment="1" applyProtection="1">
      <alignment vertical="center"/>
      <protection locked="0"/>
    </xf>
    <xf numFmtId="0" fontId="104" fillId="3" borderId="1" xfId="0" applyFont="1" applyFill="1" applyBorder="1" applyAlignment="1" applyProtection="1">
      <alignment vertical="center"/>
      <protection locked="0"/>
    </xf>
    <xf numFmtId="0" fontId="104" fillId="8" borderId="1" xfId="0" applyFont="1" applyFill="1" applyBorder="1" applyAlignment="1" applyProtection="1">
      <alignment vertical="center"/>
      <protection locked="0"/>
    </xf>
    <xf numFmtId="0" fontId="104" fillId="12" borderId="1" xfId="0" applyFont="1" applyFill="1" applyBorder="1" applyAlignment="1" applyProtection="1">
      <alignment vertical="center"/>
      <protection locked="0"/>
    </xf>
    <xf numFmtId="0" fontId="104" fillId="7" borderId="1" xfId="0" applyFont="1" applyFill="1" applyBorder="1" applyAlignment="1" applyProtection="1">
      <alignment vertical="center"/>
      <protection locked="0"/>
    </xf>
    <xf numFmtId="0" fontId="105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06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06" fillId="0" borderId="1" xfId="0" applyFont="1" applyBorder="1" applyProtection="1">
      <protection locked="0"/>
    </xf>
    <xf numFmtId="0" fontId="106" fillId="3" borderId="1" xfId="0" applyFont="1" applyFill="1" applyBorder="1" applyAlignment="1" applyProtection="1">
      <alignment horizontal="center" vertical="center"/>
      <protection locked="0"/>
    </xf>
    <xf numFmtId="0" fontId="106" fillId="8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wrapText="1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0" fontId="14" fillId="6" borderId="1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14" fillId="11" borderId="1" xfId="0" applyFont="1" applyFill="1" applyBorder="1" applyAlignment="1" applyProtection="1">
      <alignment horizontal="left" vertical="center"/>
    </xf>
    <xf numFmtId="0" fontId="106" fillId="3" borderId="1" xfId="0" applyFont="1" applyFill="1" applyBorder="1" applyAlignment="1" applyProtection="1">
      <alignment horizontal="left" vertical="center"/>
      <protection locked="0"/>
    </xf>
    <xf numFmtId="0" fontId="106" fillId="8" borderId="1" xfId="0" applyFont="1" applyFill="1" applyBorder="1" applyAlignment="1" applyProtection="1">
      <alignment horizontal="left" vertical="center"/>
      <protection locked="0"/>
    </xf>
    <xf numFmtId="0" fontId="104" fillId="2" borderId="1" xfId="0" applyFont="1" applyFill="1" applyBorder="1" applyAlignment="1" applyProtection="1">
      <alignment horizontal="left" vertical="center"/>
    </xf>
    <xf numFmtId="0" fontId="14" fillId="7" borderId="1" xfId="0" applyFont="1" applyFill="1" applyBorder="1" applyAlignment="1" applyProtection="1">
      <alignment horizontal="left" vertical="center"/>
      <protection locked="0"/>
    </xf>
    <xf numFmtId="0" fontId="103" fillId="0" borderId="1" xfId="0" applyFont="1" applyFill="1" applyBorder="1" applyAlignment="1" applyProtection="1">
      <alignment horizontal="left" vertical="center"/>
      <protection locked="0"/>
    </xf>
    <xf numFmtId="0" fontId="107" fillId="0" borderId="1" xfId="0" applyFont="1" applyFill="1" applyBorder="1" applyAlignment="1">
      <alignment horizontal="left" vertical="center"/>
    </xf>
    <xf numFmtId="0" fontId="108" fillId="0" borderId="1" xfId="0" applyFont="1" applyFill="1" applyBorder="1" applyAlignment="1" applyProtection="1">
      <alignment vertical="center"/>
      <protection locked="0"/>
    </xf>
    <xf numFmtId="0" fontId="108" fillId="3" borderId="1" xfId="0" applyFont="1" applyFill="1" applyBorder="1" applyAlignment="1" applyProtection="1">
      <alignment vertical="center"/>
      <protection locked="0"/>
    </xf>
    <xf numFmtId="0" fontId="108" fillId="8" borderId="1" xfId="0" applyFont="1" applyFill="1" applyBorder="1" applyAlignment="1" applyProtection="1">
      <alignment vertical="center"/>
      <protection locked="0"/>
    </xf>
    <xf numFmtId="0" fontId="108" fillId="12" borderId="1" xfId="0" applyFont="1" applyFill="1" applyBorder="1" applyAlignment="1" applyProtection="1">
      <alignment vertical="center"/>
      <protection locked="0"/>
    </xf>
    <xf numFmtId="0" fontId="108" fillId="7" borderId="1" xfId="0" applyFont="1" applyFill="1" applyBorder="1" applyAlignment="1" applyProtection="1">
      <alignment vertical="center"/>
      <protection locked="0"/>
    </xf>
    <xf numFmtId="0" fontId="107" fillId="0" borderId="1" xfId="0" applyFont="1" applyFill="1" applyBorder="1" applyAlignment="1" applyProtection="1">
      <alignment vertical="center"/>
      <protection locked="0"/>
    </xf>
    <xf numFmtId="0" fontId="108" fillId="0" borderId="1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wrapText="1"/>
      <protection locked="0"/>
    </xf>
    <xf numFmtId="0" fontId="107" fillId="0" borderId="1" xfId="0" applyFont="1" applyFill="1" applyBorder="1" applyProtection="1">
      <protection locked="0"/>
    </xf>
    <xf numFmtId="0" fontId="109" fillId="0" borderId="1" xfId="0" applyFont="1" applyFill="1" applyBorder="1" applyAlignment="1" applyProtection="1">
      <alignment horizontal="center" vertical="center"/>
      <protection locked="0"/>
    </xf>
    <xf numFmtId="0" fontId="106" fillId="4" borderId="1" xfId="0" applyFont="1" applyFill="1" applyBorder="1" applyAlignment="1" applyProtection="1">
      <alignment horizontal="center" vertical="center"/>
      <protection locked="0"/>
    </xf>
    <xf numFmtId="0" fontId="106" fillId="7" borderId="1" xfId="0" applyFont="1" applyFill="1" applyBorder="1" applyAlignment="1" applyProtection="1">
      <alignment horizontal="center" vertical="center" wrapText="1"/>
      <protection locked="0"/>
    </xf>
    <xf numFmtId="0" fontId="106" fillId="7" borderId="1" xfId="0" applyFont="1" applyFill="1" applyBorder="1" applyAlignment="1" applyProtection="1">
      <alignment vertical="center" wrapText="1"/>
      <protection locked="0"/>
    </xf>
    <xf numFmtId="0" fontId="106" fillId="0" borderId="1" xfId="0" applyFont="1" applyBorder="1" applyAlignment="1" applyProtection="1">
      <alignment vertical="center" wrapText="1"/>
      <protection locked="0"/>
    </xf>
    <xf numFmtId="0" fontId="106" fillId="0" borderId="1" xfId="0" applyFont="1" applyBorder="1" applyAlignment="1" applyProtection="1">
      <alignment wrapText="1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4" fillId="8" borderId="1" xfId="0" applyFont="1" applyFill="1" applyBorder="1" applyAlignment="1" applyProtection="1">
      <alignment vertical="center"/>
      <protection locked="0"/>
    </xf>
    <xf numFmtId="0" fontId="14" fillId="12" borderId="1" xfId="0" applyFont="1" applyFill="1" applyBorder="1" applyAlignment="1" applyProtection="1">
      <alignment vertical="center"/>
      <protection locked="0"/>
    </xf>
    <xf numFmtId="0" fontId="108" fillId="0" borderId="1" xfId="0" applyFont="1" applyFill="1" applyBorder="1" applyProtection="1">
      <protection locked="0"/>
    </xf>
    <xf numFmtId="0" fontId="14" fillId="0" borderId="1" xfId="0" applyFont="1" applyBorder="1" applyProtection="1">
      <protection locked="0"/>
    </xf>
    <xf numFmtId="0" fontId="110" fillId="0" borderId="1" xfId="0" applyFont="1" applyBorder="1" applyAlignment="1" applyProtection="1">
      <alignment vertical="top" wrapText="1"/>
      <protection locked="0"/>
    </xf>
    <xf numFmtId="0" fontId="110" fillId="0" borderId="1" xfId="0" applyFont="1" applyBorder="1" applyAlignment="1" applyProtection="1">
      <alignment horizontal="center" vertical="top" wrapText="1"/>
      <protection locked="0"/>
    </xf>
    <xf numFmtId="0" fontId="110" fillId="6" borderId="1" xfId="0" applyFont="1" applyFill="1" applyBorder="1" applyAlignment="1" applyProtection="1">
      <alignment horizontal="center" vertical="center"/>
    </xf>
    <xf numFmtId="0" fontId="110" fillId="0" borderId="1" xfId="0" applyFont="1" applyFill="1" applyBorder="1" applyAlignment="1">
      <alignment horizontal="center" vertical="top"/>
    </xf>
    <xf numFmtId="0" fontId="110" fillId="11" borderId="1" xfId="0" applyFont="1" applyFill="1" applyBorder="1" applyAlignment="1">
      <alignment horizontal="center" vertical="top"/>
    </xf>
    <xf numFmtId="0" fontId="111" fillId="0" borderId="1" xfId="0" applyFont="1" applyBorder="1" applyAlignment="1" applyProtection="1">
      <alignment vertical="top" wrapText="1"/>
      <protection locked="0"/>
    </xf>
    <xf numFmtId="0" fontId="111" fillId="3" borderId="1" xfId="0" applyFont="1" applyFill="1" applyBorder="1" applyAlignment="1" applyProtection="1">
      <alignment vertical="top"/>
      <protection locked="0"/>
    </xf>
    <xf numFmtId="0" fontId="111" fillId="8" borderId="1" xfId="0" applyFont="1" applyFill="1" applyBorder="1" applyAlignment="1" applyProtection="1">
      <alignment vertical="top"/>
      <protection locked="0"/>
    </xf>
    <xf numFmtId="0" fontId="111" fillId="12" borderId="1" xfId="0" applyFont="1" applyFill="1" applyBorder="1" applyAlignment="1" applyProtection="1">
      <alignment vertical="top"/>
      <protection locked="0"/>
    </xf>
    <xf numFmtId="0" fontId="112" fillId="2" borderId="1" xfId="0" applyFont="1" applyFill="1" applyBorder="1" applyAlignment="1" applyProtection="1">
      <alignment horizontal="center" vertical="center"/>
    </xf>
    <xf numFmtId="0" fontId="106" fillId="7" borderId="1" xfId="0" applyFont="1" applyFill="1" applyBorder="1" applyAlignment="1" applyProtection="1">
      <alignment vertical="top"/>
      <protection locked="0"/>
    </xf>
    <xf numFmtId="0" fontId="103" fillId="0" borderId="1" xfId="0" applyFont="1" applyFill="1" applyBorder="1" applyAlignment="1" applyProtection="1">
      <alignment vertical="top"/>
      <protection locked="0"/>
    </xf>
    <xf numFmtId="0" fontId="110" fillId="0" borderId="1" xfId="0" applyFont="1" applyBorder="1" applyAlignment="1" applyProtection="1">
      <alignment wrapText="1"/>
      <protection locked="0"/>
    </xf>
    <xf numFmtId="0" fontId="110" fillId="0" borderId="1" xfId="0" applyFont="1" applyBorder="1" applyProtection="1">
      <protection locked="0"/>
    </xf>
    <xf numFmtId="0" fontId="110" fillId="0" borderId="1" xfId="0" applyFont="1" applyBorder="1" applyAlignment="1" applyProtection="1">
      <alignment horizontal="center" vertical="center" wrapText="1"/>
      <protection locked="0"/>
    </xf>
    <xf numFmtId="0" fontId="110" fillId="0" borderId="1" xfId="0" applyFont="1" applyFill="1" applyBorder="1" applyAlignment="1">
      <alignment horizontal="center" vertical="center"/>
    </xf>
    <xf numFmtId="0" fontId="110" fillId="11" borderId="1" xfId="0" applyFont="1" applyFill="1" applyBorder="1" applyAlignment="1">
      <alignment horizontal="center" vertical="center"/>
    </xf>
    <xf numFmtId="0" fontId="111" fillId="0" borderId="1" xfId="0" applyFont="1" applyBorder="1" applyProtection="1">
      <protection locked="0"/>
    </xf>
    <xf numFmtId="0" fontId="111" fillId="3" borderId="1" xfId="0" applyFont="1" applyFill="1" applyBorder="1" applyProtection="1">
      <protection locked="0"/>
    </xf>
    <xf numFmtId="0" fontId="111" fillId="8" borderId="1" xfId="0" applyFont="1" applyFill="1" applyBorder="1" applyProtection="1">
      <protection locked="0"/>
    </xf>
    <xf numFmtId="0" fontId="111" fillId="12" borderId="1" xfId="0" applyFont="1" applyFill="1" applyBorder="1" applyProtection="1">
      <protection locked="0"/>
    </xf>
    <xf numFmtId="0" fontId="110" fillId="0" borderId="1" xfId="0" applyFont="1" applyBorder="1" applyAlignment="1" applyProtection="1">
      <alignment horizontal="center" vertical="center"/>
      <protection locked="0"/>
    </xf>
    <xf numFmtId="0" fontId="110" fillId="0" borderId="1" xfId="0" applyFont="1" applyFill="1" applyBorder="1" applyAlignment="1" applyProtection="1">
      <alignment vertical="center" wrapText="1"/>
      <protection locked="0"/>
    </xf>
    <xf numFmtId="0" fontId="110" fillId="0" borderId="1" xfId="0" applyFont="1" applyFill="1" applyBorder="1" applyAlignment="1" applyProtection="1">
      <alignment horizontal="center" vertical="center"/>
      <protection locked="0"/>
    </xf>
    <xf numFmtId="0" fontId="110" fillId="0" borderId="1" xfId="0" applyFont="1" applyFill="1" applyBorder="1" applyAlignment="1" applyProtection="1">
      <alignment horizontal="center" vertical="center" wrapText="1"/>
      <protection locked="0"/>
    </xf>
    <xf numFmtId="0" fontId="110" fillId="0" borderId="1" xfId="0" applyFont="1" applyFill="1" applyBorder="1" applyAlignment="1" applyProtection="1">
      <alignment horizontal="center" vertical="center"/>
    </xf>
    <xf numFmtId="0" fontId="110" fillId="11" borderId="1" xfId="0" applyFont="1" applyFill="1" applyBorder="1" applyAlignment="1" applyProtection="1">
      <alignment horizontal="center" vertical="center"/>
    </xf>
    <xf numFmtId="0" fontId="111" fillId="0" borderId="1" xfId="0" applyFont="1" applyFill="1" applyBorder="1" applyAlignment="1" applyProtection="1">
      <alignment vertical="center"/>
      <protection locked="0"/>
    </xf>
    <xf numFmtId="0" fontId="111" fillId="3" borderId="1" xfId="0" applyFont="1" applyFill="1" applyBorder="1" applyAlignment="1" applyProtection="1">
      <alignment vertical="center"/>
      <protection locked="0"/>
    </xf>
    <xf numFmtId="0" fontId="111" fillId="8" borderId="1" xfId="0" applyFont="1" applyFill="1" applyBorder="1" applyAlignment="1" applyProtection="1">
      <alignment vertical="center"/>
      <protection locked="0"/>
    </xf>
    <xf numFmtId="0" fontId="111" fillId="12" borderId="1" xfId="0" applyFont="1" applyFill="1" applyBorder="1" applyAlignment="1" applyProtection="1">
      <alignment vertical="center"/>
      <protection locked="0"/>
    </xf>
    <xf numFmtId="0" fontId="110" fillId="0" borderId="1" xfId="0" applyFont="1" applyFill="1" applyBorder="1" applyAlignment="1" applyProtection="1">
      <alignment wrapText="1"/>
      <protection locked="0"/>
    </xf>
    <xf numFmtId="0" fontId="111" fillId="0" borderId="1" xfId="0" applyFont="1" applyFill="1" applyBorder="1" applyProtection="1">
      <protection locked="0"/>
    </xf>
    <xf numFmtId="0" fontId="59" fillId="6" borderId="5" xfId="0" applyFont="1" applyFill="1" applyBorder="1" applyAlignment="1" applyProtection="1">
      <alignment horizontal="center" vertical="center" wrapText="1"/>
      <protection locked="0"/>
    </xf>
    <xf numFmtId="0" fontId="59" fillId="0" borderId="5" xfId="0" applyFont="1" applyFill="1" applyBorder="1" applyAlignment="1" applyProtection="1">
      <alignment horizontal="center" vertical="center" wrapText="1"/>
      <protection locked="0"/>
    </xf>
    <xf numFmtId="0" fontId="47" fillId="0" borderId="5" xfId="0" applyFont="1" applyFill="1" applyBorder="1" applyAlignment="1" applyProtection="1">
      <alignment horizontal="center" vertical="center" wrapText="1"/>
      <protection locked="0"/>
    </xf>
    <xf numFmtId="0" fontId="47" fillId="0" borderId="5" xfId="0" applyFont="1" applyBorder="1" applyAlignment="1" applyProtection="1">
      <alignment horizontal="center" vertical="center" wrapText="1"/>
      <protection locked="0"/>
    </xf>
    <xf numFmtId="0" fontId="56" fillId="12" borderId="5" xfId="0" applyFont="1" applyFill="1" applyBorder="1" applyAlignment="1" applyProtection="1">
      <alignment horizontal="center" vertical="center"/>
      <protection locked="0"/>
    </xf>
    <xf numFmtId="0" fontId="56" fillId="12" borderId="5" xfId="0" applyFont="1" applyFill="1" applyBorder="1" applyAlignment="1" applyProtection="1">
      <alignment horizontal="left" vertical="center"/>
      <protection locked="0"/>
    </xf>
    <xf numFmtId="0" fontId="47" fillId="0" borderId="5" xfId="0" applyFont="1" applyFill="1" applyBorder="1" applyAlignment="1" applyProtection="1">
      <alignment vertical="center" wrapText="1"/>
      <protection locked="0"/>
    </xf>
    <xf numFmtId="0" fontId="47" fillId="0" borderId="5" xfId="0" applyFont="1" applyBorder="1" applyAlignment="1" applyProtection="1">
      <alignment vertical="center" wrapText="1"/>
      <protection locked="0"/>
    </xf>
    <xf numFmtId="0" fontId="47" fillId="0" borderId="5" xfId="0" applyFont="1" applyBorder="1" applyAlignment="1" applyProtection="1">
      <alignment wrapText="1"/>
      <protection locked="0"/>
    </xf>
    <xf numFmtId="0" fontId="47" fillId="0" borderId="17" xfId="0" applyFont="1" applyBorder="1" applyAlignment="1">
      <alignment vertical="center" wrapText="1"/>
    </xf>
    <xf numFmtId="0" fontId="47" fillId="0" borderId="5" xfId="0" applyFont="1" applyBorder="1" applyAlignment="1">
      <alignment vertical="center" wrapText="1"/>
    </xf>
    <xf numFmtId="0" fontId="47" fillId="0" borderId="18" xfId="0" applyFont="1" applyBorder="1" applyAlignment="1">
      <alignment vertical="center" wrapText="1"/>
    </xf>
    <xf numFmtId="0" fontId="47" fillId="0" borderId="5" xfId="0" applyFont="1" applyFill="1" applyBorder="1" applyAlignment="1" applyProtection="1">
      <alignment wrapText="1"/>
      <protection locked="0"/>
    </xf>
    <xf numFmtId="0" fontId="47" fillId="0" borderId="5" xfId="0" applyFont="1" applyFill="1" applyBorder="1" applyAlignment="1" applyProtection="1">
      <alignment horizontal="left" vertical="center" wrapText="1"/>
      <protection locked="0"/>
    </xf>
    <xf numFmtId="0" fontId="63" fillId="0" borderId="5" xfId="0" applyFont="1" applyFill="1" applyBorder="1" applyAlignment="1" applyProtection="1">
      <alignment horizontal="left" vertical="center" wrapText="1"/>
      <protection locked="0"/>
    </xf>
    <xf numFmtId="0" fontId="61" fillId="0" borderId="5" xfId="0" applyFont="1" applyFill="1" applyBorder="1" applyProtection="1">
      <protection locked="0"/>
    </xf>
    <xf numFmtId="0" fontId="47" fillId="0" borderId="5" xfId="0" applyFont="1" applyBorder="1" applyAlignment="1" applyProtection="1">
      <alignment vertical="top" wrapText="1"/>
      <protection locked="0"/>
    </xf>
    <xf numFmtId="0" fontId="56" fillId="7" borderId="5" xfId="0" applyFont="1" applyFill="1" applyBorder="1" applyAlignment="1" applyProtection="1">
      <alignment horizontal="center" vertical="center"/>
      <protection locked="0"/>
    </xf>
    <xf numFmtId="0" fontId="76" fillId="0" borderId="1" xfId="0" applyFont="1" applyBorder="1" applyAlignment="1">
      <alignment horizontal="center" vertical="center"/>
    </xf>
    <xf numFmtId="0" fontId="59" fillId="6" borderId="2" xfId="0" applyFont="1" applyFill="1" applyBorder="1" applyAlignment="1" applyProtection="1">
      <alignment horizontal="center" vertical="center" wrapText="1"/>
      <protection locked="0"/>
    </xf>
    <xf numFmtId="0" fontId="113" fillId="7" borderId="1" xfId="0" applyFont="1" applyFill="1" applyBorder="1" applyAlignment="1" applyProtection="1">
      <alignment horizontal="center" vertical="center"/>
      <protection locked="0"/>
    </xf>
    <xf numFmtId="0" fontId="51" fillId="0" borderId="1" xfId="0" applyFont="1" applyFill="1" applyBorder="1" applyAlignment="1" applyProtection="1">
      <alignment horizontal="center" vertical="center" wrapText="1"/>
      <protection locked="0"/>
    </xf>
    <xf numFmtId="0" fontId="113" fillId="0" borderId="1" xfId="0" applyFont="1" applyFill="1" applyBorder="1" applyAlignment="1" applyProtection="1">
      <alignment horizontal="center"/>
      <protection locked="0"/>
    </xf>
    <xf numFmtId="0" fontId="51" fillId="6" borderId="1" xfId="0" applyFont="1" applyFill="1" applyBorder="1" applyAlignment="1" applyProtection="1">
      <alignment horizontal="center" vertical="center" wrapText="1"/>
    </xf>
    <xf numFmtId="0" fontId="51" fillId="11" borderId="1" xfId="0" applyFont="1" applyFill="1" applyBorder="1" applyAlignment="1" applyProtection="1">
      <alignment horizontal="center" vertical="center" wrapText="1"/>
    </xf>
    <xf numFmtId="0" fontId="51" fillId="3" borderId="1" xfId="0" applyFont="1" applyFill="1" applyBorder="1" applyAlignment="1" applyProtection="1">
      <alignment vertical="center" wrapText="1"/>
      <protection locked="0"/>
    </xf>
    <xf numFmtId="0" fontId="51" fillId="8" borderId="1" xfId="0" applyFont="1" applyFill="1" applyBorder="1" applyAlignment="1" applyProtection="1">
      <alignment horizontal="center" vertical="center" wrapText="1"/>
      <protection locked="0"/>
    </xf>
    <xf numFmtId="0" fontId="113" fillId="12" borderId="1" xfId="0" applyFont="1" applyFill="1" applyBorder="1" applyProtection="1">
      <protection locked="0"/>
    </xf>
    <xf numFmtId="0" fontId="113" fillId="2" borderId="1" xfId="0" applyFont="1" applyFill="1" applyBorder="1" applyAlignment="1" applyProtection="1">
      <alignment vertical="center"/>
    </xf>
    <xf numFmtId="0" fontId="113" fillId="7" borderId="1" xfId="0" applyFont="1" applyFill="1" applyBorder="1" applyProtection="1">
      <protection locked="0"/>
    </xf>
    <xf numFmtId="0" fontId="113" fillId="0" borderId="1" xfId="0" applyFont="1" applyFill="1" applyBorder="1" applyProtection="1">
      <protection locked="0"/>
    </xf>
    <xf numFmtId="0" fontId="114" fillId="7" borderId="1" xfId="0" applyFont="1" applyFill="1" applyBorder="1" applyAlignment="1" applyProtection="1">
      <alignment horizontal="center" vertical="center"/>
      <protection locked="0"/>
    </xf>
    <xf numFmtId="0" fontId="114" fillId="0" borderId="1" xfId="0" applyFont="1" applyFill="1" applyBorder="1" applyProtection="1">
      <protection locked="0"/>
    </xf>
    <xf numFmtId="0" fontId="114" fillId="3" borderId="1" xfId="0" applyFont="1" applyFill="1" applyBorder="1" applyProtection="1">
      <protection locked="0"/>
    </xf>
    <xf numFmtId="0" fontId="114" fillId="8" borderId="1" xfId="0" applyFont="1" applyFill="1" applyBorder="1" applyProtection="1">
      <protection locked="0"/>
    </xf>
    <xf numFmtId="0" fontId="114" fillId="12" borderId="1" xfId="0" applyFont="1" applyFill="1" applyBorder="1" applyProtection="1">
      <protection locked="0"/>
    </xf>
    <xf numFmtId="0" fontId="113" fillId="2" borderId="1" xfId="0" applyFont="1" applyFill="1" applyBorder="1" applyProtection="1"/>
    <xf numFmtId="0" fontId="114" fillId="7" borderId="1" xfId="0" applyFont="1" applyFill="1" applyBorder="1" applyProtection="1">
      <protection locked="0"/>
    </xf>
    <xf numFmtId="0" fontId="50" fillId="0" borderId="1" xfId="0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Fill="1" applyBorder="1" applyAlignment="1" applyProtection="1">
      <alignment horizontal="center" vertical="center"/>
      <protection locked="0"/>
    </xf>
    <xf numFmtId="0" fontId="50" fillId="6" borderId="1" xfId="0" applyFont="1" applyFill="1" applyBorder="1" applyAlignment="1" applyProtection="1">
      <alignment horizontal="center" vertical="center"/>
    </xf>
    <xf numFmtId="0" fontId="50" fillId="0" borderId="1" xfId="0" applyFont="1" applyFill="1" applyBorder="1" applyAlignment="1" applyProtection="1">
      <alignment horizontal="center" vertical="center"/>
    </xf>
    <xf numFmtId="0" fontId="50" fillId="11" borderId="1" xfId="0" applyFont="1" applyFill="1" applyBorder="1" applyAlignment="1" applyProtection="1">
      <alignment horizontal="center" vertical="center"/>
    </xf>
    <xf numFmtId="0" fontId="50" fillId="5" borderId="1" xfId="0" applyFont="1" applyFill="1" applyBorder="1" applyAlignment="1" applyProtection="1">
      <alignment horizontal="center" vertical="center" wrapText="1"/>
      <protection locked="0"/>
    </xf>
    <xf numFmtId="0" fontId="50" fillId="3" borderId="1" xfId="0" applyFont="1" applyFill="1" applyBorder="1" applyAlignment="1" applyProtection="1">
      <alignment horizontal="center" vertical="center"/>
      <protection locked="0"/>
    </xf>
    <xf numFmtId="0" fontId="50" fillId="8" borderId="1" xfId="0" applyFont="1" applyFill="1" applyBorder="1" applyAlignment="1" applyProtection="1">
      <alignment horizontal="center" vertical="center"/>
      <protection locked="0"/>
    </xf>
    <xf numFmtId="0" fontId="114" fillId="12" borderId="1" xfId="0" applyFont="1" applyFill="1" applyBorder="1" applyAlignment="1" applyProtection="1">
      <alignment horizontal="center" vertical="center"/>
      <protection locked="0"/>
    </xf>
    <xf numFmtId="0" fontId="113" fillId="2" borderId="1" xfId="0" applyFont="1" applyFill="1" applyBorder="1" applyAlignment="1" applyProtection="1">
      <alignment horizontal="center" vertical="center"/>
    </xf>
    <xf numFmtId="0" fontId="114" fillId="0" borderId="1" xfId="0" applyFont="1" applyFill="1" applyBorder="1" applyAlignment="1" applyProtection="1">
      <alignment horizontal="center" vertical="center"/>
      <protection locked="0"/>
    </xf>
    <xf numFmtId="0" fontId="115" fillId="0" borderId="1" xfId="0" applyFont="1" applyFill="1" applyBorder="1" applyAlignment="1">
      <alignment horizontal="center" vertical="center"/>
    </xf>
    <xf numFmtId="0" fontId="50" fillId="0" borderId="1" xfId="0" applyFont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  <protection locked="0"/>
    </xf>
    <xf numFmtId="0" fontId="50" fillId="0" borderId="1" xfId="0" applyFont="1" applyFill="1" applyBorder="1" applyAlignment="1">
      <alignment horizontal="center" vertical="center"/>
    </xf>
    <xf numFmtId="0" fontId="50" fillId="11" borderId="1" xfId="0" applyFont="1" applyFill="1" applyBorder="1" applyAlignment="1">
      <alignment horizontal="center" vertical="center"/>
    </xf>
    <xf numFmtId="0" fontId="50" fillId="7" borderId="1" xfId="0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Fill="1" applyBorder="1" applyAlignment="1" applyProtection="1">
      <alignment horizontal="center" vertical="center" wrapText="1"/>
    </xf>
    <xf numFmtId="0" fontId="114" fillId="12" borderId="1" xfId="0" applyFont="1" applyFill="1" applyBorder="1" applyAlignment="1" applyProtection="1">
      <alignment horizontal="left"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</xf>
    <xf numFmtId="0" fontId="50" fillId="11" borderId="1" xfId="0" applyFont="1" applyFill="1" applyBorder="1" applyAlignment="1" applyProtection="1">
      <alignment vertical="center"/>
    </xf>
    <xf numFmtId="0" fontId="114" fillId="0" borderId="1" xfId="0" applyFont="1" applyFill="1" applyBorder="1" applyAlignment="1" applyProtection="1">
      <alignment vertical="center"/>
      <protection locked="0"/>
    </xf>
    <xf numFmtId="0" fontId="114" fillId="3" borderId="1" xfId="0" applyFont="1" applyFill="1" applyBorder="1" applyAlignment="1" applyProtection="1">
      <alignment vertical="center"/>
      <protection locked="0"/>
    </xf>
    <xf numFmtId="0" fontId="114" fillId="8" borderId="1" xfId="0" applyFont="1" applyFill="1" applyBorder="1" applyAlignment="1" applyProtection="1">
      <alignment vertical="center"/>
      <protection locked="0"/>
    </xf>
    <xf numFmtId="0" fontId="114" fillId="12" borderId="1" xfId="0" applyFont="1" applyFill="1" applyBorder="1" applyAlignment="1" applyProtection="1">
      <alignment vertical="center"/>
      <protection locked="0"/>
    </xf>
    <xf numFmtId="0" fontId="114" fillId="7" borderId="1" xfId="0" applyFont="1" applyFill="1" applyBorder="1" applyAlignment="1" applyProtection="1">
      <alignment vertical="center"/>
      <protection locked="0"/>
    </xf>
    <xf numFmtId="0" fontId="50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50" fillId="13" borderId="1" xfId="0" applyFont="1" applyFill="1" applyBorder="1" applyAlignment="1">
      <alignment horizontal="center" vertical="center"/>
    </xf>
    <xf numFmtId="0" fontId="114" fillId="0" borderId="1" xfId="0" applyFont="1" applyBorder="1" applyAlignment="1">
      <alignment vertical="center"/>
    </xf>
    <xf numFmtId="0" fontId="114" fillId="9" borderId="1" xfId="0" applyFont="1" applyFill="1" applyBorder="1" applyAlignment="1">
      <alignment vertical="center"/>
    </xf>
    <xf numFmtId="0" fontId="114" fillId="14" borderId="1" xfId="0" applyFont="1" applyFill="1" applyBorder="1" applyAlignment="1">
      <alignment vertical="center"/>
    </xf>
    <xf numFmtId="0" fontId="114" fillId="15" borderId="1" xfId="0" applyFont="1" applyFill="1" applyBorder="1" applyAlignment="1">
      <alignment vertical="center"/>
    </xf>
    <xf numFmtId="0" fontId="114" fillId="10" borderId="1" xfId="0" applyFont="1" applyFill="1" applyBorder="1" applyAlignment="1">
      <alignment vertical="center"/>
    </xf>
    <xf numFmtId="0" fontId="115" fillId="0" borderId="1" xfId="0" applyFont="1" applyFill="1" applyBorder="1" applyAlignment="1">
      <alignment vertical="center"/>
    </xf>
    <xf numFmtId="0" fontId="50" fillId="0" borderId="1" xfId="0" applyFont="1" applyFill="1" applyBorder="1" applyAlignment="1" applyProtection="1">
      <alignment vertical="center" wrapText="1"/>
      <protection locked="0"/>
    </xf>
    <xf numFmtId="0" fontId="51" fillId="0" borderId="1" xfId="0" applyFont="1" applyFill="1" applyBorder="1" applyAlignment="1" applyProtection="1">
      <alignment vertical="center"/>
      <protection locked="0"/>
    </xf>
    <xf numFmtId="0" fontId="113" fillId="0" borderId="1" xfId="0" applyFont="1" applyFill="1" applyBorder="1" applyAlignment="1" applyProtection="1">
      <alignment vertical="center"/>
      <protection locked="0"/>
    </xf>
    <xf numFmtId="0" fontId="113" fillId="3" borderId="1" xfId="0" applyFont="1" applyFill="1" applyBorder="1" applyAlignment="1" applyProtection="1">
      <alignment vertical="center"/>
      <protection locked="0"/>
    </xf>
    <xf numFmtId="0" fontId="113" fillId="8" borderId="1" xfId="0" applyFont="1" applyFill="1" applyBorder="1" applyAlignment="1" applyProtection="1">
      <alignment vertical="center"/>
      <protection locked="0"/>
    </xf>
    <xf numFmtId="0" fontId="113" fillId="12" borderId="1" xfId="0" applyFont="1" applyFill="1" applyBorder="1" applyAlignment="1" applyProtection="1">
      <alignment vertical="center"/>
      <protection locked="0"/>
    </xf>
    <xf numFmtId="0" fontId="113" fillId="7" borderId="1" xfId="0" applyFont="1" applyFill="1" applyBorder="1" applyAlignment="1" applyProtection="1">
      <alignment vertical="center"/>
      <protection locked="0"/>
    </xf>
    <xf numFmtId="0" fontId="50" fillId="0" borderId="1" xfId="0" applyFont="1" applyBorder="1" applyAlignment="1" applyProtection="1">
      <alignment vertical="center" wrapText="1"/>
      <protection locked="0"/>
    </xf>
    <xf numFmtId="0" fontId="114" fillId="0" borderId="1" xfId="0" applyFont="1" applyBorder="1" applyAlignment="1" applyProtection="1">
      <alignment vertical="center"/>
      <protection locked="0"/>
    </xf>
    <xf numFmtId="0" fontId="50" fillId="0" borderId="1" xfId="0" applyFont="1" applyBorder="1" applyAlignment="1" applyProtection="1">
      <alignment wrapText="1"/>
      <protection locked="0"/>
    </xf>
    <xf numFmtId="0" fontId="114" fillId="0" borderId="1" xfId="0" applyFont="1" applyBorder="1" applyProtection="1">
      <protection locked="0"/>
    </xf>
    <xf numFmtId="0" fontId="114" fillId="3" borderId="1" xfId="0" applyFont="1" applyFill="1" applyBorder="1" applyAlignment="1" applyProtection="1">
      <alignment horizontal="center" vertical="center"/>
      <protection locked="0"/>
    </xf>
    <xf numFmtId="0" fontId="114" fillId="8" borderId="1" xfId="0" applyFont="1" applyFill="1" applyBorder="1" applyAlignment="1" applyProtection="1">
      <alignment horizontal="center" vertical="center"/>
      <protection locked="0"/>
    </xf>
    <xf numFmtId="0" fontId="50" fillId="0" borderId="1" xfId="0" applyFont="1" applyFill="1" applyBorder="1" applyAlignment="1" applyProtection="1">
      <alignment wrapText="1"/>
      <protection locked="0"/>
    </xf>
    <xf numFmtId="0" fontId="50" fillId="7" borderId="1" xfId="0" applyFont="1" applyFill="1" applyBorder="1" applyAlignment="1" applyProtection="1">
      <alignment horizontal="center" vertical="center"/>
      <protection locked="0"/>
    </xf>
    <xf numFmtId="0" fontId="50" fillId="7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horizontal="left" vertical="center" wrapText="1"/>
      <protection locked="0"/>
    </xf>
    <xf numFmtId="0" fontId="50" fillId="0" borderId="1" xfId="0" applyFont="1" applyFill="1" applyBorder="1" applyAlignment="1" applyProtection="1">
      <alignment horizontal="left" vertical="center"/>
      <protection locked="0"/>
    </xf>
    <xf numFmtId="0" fontId="50" fillId="6" borderId="1" xfId="0" applyFont="1" applyFill="1" applyBorder="1" applyAlignment="1" applyProtection="1">
      <alignment horizontal="left" vertical="center"/>
    </xf>
    <xf numFmtId="0" fontId="50" fillId="0" borderId="1" xfId="0" applyFont="1" applyFill="1" applyBorder="1" applyAlignment="1" applyProtection="1">
      <alignment horizontal="left" vertical="center"/>
    </xf>
    <xf numFmtId="0" fontId="50" fillId="11" borderId="1" xfId="0" applyFont="1" applyFill="1" applyBorder="1" applyAlignment="1" applyProtection="1">
      <alignment horizontal="left" vertical="center"/>
    </xf>
    <xf numFmtId="0" fontId="114" fillId="3" borderId="1" xfId="0" applyFont="1" applyFill="1" applyBorder="1" applyAlignment="1" applyProtection="1">
      <alignment horizontal="left" vertical="center"/>
      <protection locked="0"/>
    </xf>
    <xf numFmtId="0" fontId="114" fillId="8" borderId="1" xfId="0" applyFont="1" applyFill="1" applyBorder="1" applyAlignment="1" applyProtection="1">
      <alignment horizontal="left" vertical="center"/>
      <protection locked="0"/>
    </xf>
    <xf numFmtId="0" fontId="113" fillId="2" borderId="1" xfId="0" applyFont="1" applyFill="1" applyBorder="1" applyAlignment="1" applyProtection="1">
      <alignment horizontal="left" vertical="center"/>
    </xf>
    <xf numFmtId="0" fontId="50" fillId="7" borderId="1" xfId="0" applyFont="1" applyFill="1" applyBorder="1" applyAlignment="1" applyProtection="1">
      <alignment horizontal="left" vertical="center"/>
      <protection locked="0"/>
    </xf>
    <xf numFmtId="0" fontId="114" fillId="0" borderId="1" xfId="0" applyFont="1" applyFill="1" applyBorder="1" applyAlignment="1" applyProtection="1">
      <alignment horizontal="left" vertical="center"/>
      <protection locked="0"/>
    </xf>
    <xf numFmtId="0" fontId="115" fillId="0" borderId="1" xfId="0" applyFont="1" applyFill="1" applyBorder="1" applyAlignment="1">
      <alignment horizontal="left" vertical="center"/>
    </xf>
    <xf numFmtId="0" fontId="115" fillId="0" borderId="1" xfId="0" applyFont="1" applyFill="1" applyBorder="1" applyAlignment="1" applyProtection="1">
      <alignment vertical="center"/>
      <protection locked="0"/>
    </xf>
    <xf numFmtId="0" fontId="115" fillId="3" borderId="1" xfId="0" applyFont="1" applyFill="1" applyBorder="1" applyAlignment="1" applyProtection="1">
      <alignment vertical="center"/>
      <protection locked="0"/>
    </xf>
    <xf numFmtId="0" fontId="115" fillId="8" borderId="1" xfId="0" applyFont="1" applyFill="1" applyBorder="1" applyAlignment="1" applyProtection="1">
      <alignment vertical="center"/>
      <protection locked="0"/>
    </xf>
    <xf numFmtId="0" fontId="115" fillId="12" borderId="1" xfId="0" applyFont="1" applyFill="1" applyBorder="1" applyAlignment="1" applyProtection="1">
      <alignment vertical="center"/>
      <protection locked="0"/>
    </xf>
    <xf numFmtId="0" fontId="115" fillId="7" borderId="1" xfId="0" applyFont="1" applyFill="1" applyBorder="1" applyAlignment="1" applyProtection="1">
      <alignment vertical="center"/>
      <protection locked="0"/>
    </xf>
    <xf numFmtId="0" fontId="115" fillId="0" borderId="1" xfId="0" applyFont="1" applyFill="1" applyBorder="1" applyAlignment="1" applyProtection="1">
      <alignment vertical="center" wrapText="1"/>
      <protection locked="0"/>
    </xf>
    <xf numFmtId="0" fontId="50" fillId="7" borderId="1" xfId="0" applyFont="1" applyFill="1" applyBorder="1" applyAlignment="1" applyProtection="1">
      <alignment vertical="center" wrapText="1"/>
      <protection locked="0"/>
    </xf>
    <xf numFmtId="0" fontId="50" fillId="7" borderId="1" xfId="0" applyFont="1" applyFill="1" applyBorder="1" applyAlignment="1" applyProtection="1">
      <alignment wrapText="1"/>
      <protection locked="0"/>
    </xf>
    <xf numFmtId="0" fontId="115" fillId="0" borderId="1" xfId="0" applyFont="1" applyFill="1" applyBorder="1" applyProtection="1">
      <protection locked="0"/>
    </xf>
    <xf numFmtId="0" fontId="114" fillId="4" borderId="1" xfId="0" applyFont="1" applyFill="1" applyBorder="1" applyAlignment="1" applyProtection="1">
      <alignment horizontal="center" vertical="center"/>
      <protection locked="0"/>
    </xf>
    <xf numFmtId="0" fontId="114" fillId="7" borderId="1" xfId="0" applyFont="1" applyFill="1" applyBorder="1" applyAlignment="1" applyProtection="1">
      <alignment horizontal="center" vertical="center" wrapText="1"/>
      <protection locked="0"/>
    </xf>
    <xf numFmtId="0" fontId="114" fillId="7" borderId="1" xfId="0" applyFont="1" applyFill="1" applyBorder="1" applyAlignment="1" applyProtection="1">
      <alignment vertical="center" wrapText="1"/>
      <protection locked="0"/>
    </xf>
    <xf numFmtId="0" fontId="114" fillId="0" borderId="1" xfId="0" applyFont="1" applyBorder="1" applyAlignment="1" applyProtection="1">
      <alignment vertical="center" wrapText="1"/>
      <protection locked="0"/>
    </xf>
    <xf numFmtId="0" fontId="114" fillId="0" borderId="1" xfId="0" applyFont="1" applyBorder="1" applyAlignment="1" applyProtection="1">
      <alignment wrapText="1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50" fillId="0" borderId="1" xfId="0" applyFont="1" applyBorder="1" applyProtection="1">
      <protection locked="0"/>
    </xf>
    <xf numFmtId="0" fontId="50" fillId="0" borderId="1" xfId="0" applyFont="1" applyBorder="1" applyAlignment="1" applyProtection="1">
      <alignment vertical="top" wrapText="1"/>
      <protection locked="0"/>
    </xf>
    <xf numFmtId="0" fontId="50" fillId="0" borderId="1" xfId="0" applyFont="1" applyBorder="1" applyAlignment="1" applyProtection="1">
      <alignment horizontal="center" vertical="top" wrapText="1"/>
      <protection locked="0"/>
    </xf>
    <xf numFmtId="0" fontId="50" fillId="0" borderId="1" xfId="0" applyFont="1" applyFill="1" applyBorder="1" applyAlignment="1">
      <alignment horizontal="center" vertical="top"/>
    </xf>
    <xf numFmtId="0" fontId="50" fillId="11" borderId="1" xfId="0" applyFont="1" applyFill="1" applyBorder="1" applyAlignment="1">
      <alignment horizontal="center" vertical="top"/>
    </xf>
    <xf numFmtId="0" fontId="114" fillId="0" borderId="1" xfId="0" applyFont="1" applyBorder="1" applyAlignment="1" applyProtection="1">
      <alignment vertical="top" wrapText="1"/>
      <protection locked="0"/>
    </xf>
    <xf numFmtId="0" fontId="114" fillId="3" borderId="1" xfId="0" applyFont="1" applyFill="1" applyBorder="1" applyAlignment="1" applyProtection="1">
      <alignment vertical="top"/>
      <protection locked="0"/>
    </xf>
    <xf numFmtId="0" fontId="114" fillId="8" borderId="1" xfId="0" applyFont="1" applyFill="1" applyBorder="1" applyAlignment="1" applyProtection="1">
      <alignment vertical="top"/>
      <protection locked="0"/>
    </xf>
    <xf numFmtId="0" fontId="114" fillId="12" borderId="1" xfId="0" applyFont="1" applyFill="1" applyBorder="1" applyAlignment="1" applyProtection="1">
      <alignment vertical="top"/>
      <protection locked="0"/>
    </xf>
    <xf numFmtId="0" fontId="114" fillId="7" borderId="1" xfId="0" applyFont="1" applyFill="1" applyBorder="1" applyAlignment="1" applyProtection="1">
      <alignment vertical="top"/>
      <protection locked="0"/>
    </xf>
    <xf numFmtId="0" fontId="114" fillId="0" borderId="1" xfId="0" applyFont="1" applyFill="1" applyBorder="1" applyAlignment="1" applyProtection="1">
      <alignment vertical="top"/>
      <protection locked="0"/>
    </xf>
    <xf numFmtId="0" fontId="99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0" fontId="106" fillId="0" borderId="1" xfId="0" applyFont="1" applyFill="1" applyBorder="1" applyAlignment="1" applyProtection="1">
      <alignment wrapText="1"/>
      <protection locked="0"/>
    </xf>
    <xf numFmtId="0" fontId="104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0" fontId="104" fillId="0" borderId="1" xfId="0" applyFont="1" applyFill="1" applyBorder="1" applyAlignment="1" applyProtection="1">
      <alignment vertical="center"/>
    </xf>
    <xf numFmtId="0" fontId="104" fillId="0" borderId="1" xfId="0" applyFont="1" applyFill="1" applyBorder="1" applyProtection="1"/>
    <xf numFmtId="0" fontId="104" fillId="0" borderId="1" xfId="0" applyFont="1" applyFill="1" applyBorder="1" applyAlignment="1" applyProtection="1">
      <alignment horizontal="center" vertical="center"/>
    </xf>
    <xf numFmtId="0" fontId="108" fillId="0" borderId="1" xfId="0" applyFont="1" applyFill="1" applyBorder="1" applyAlignment="1">
      <alignment horizontal="center" vertical="center"/>
    </xf>
    <xf numFmtId="0" fontId="106" fillId="0" borderId="1" xfId="0" applyFont="1" applyFill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6" fillId="0" borderId="1" xfId="0" applyFont="1" applyFill="1" applyBorder="1" applyAlignment="1">
      <alignment vertical="center"/>
    </xf>
    <xf numFmtId="0" fontId="108" fillId="0" borderId="1" xfId="0" applyFont="1" applyFill="1" applyBorder="1" applyAlignment="1">
      <alignment vertical="center"/>
    </xf>
    <xf numFmtId="0" fontId="104" fillId="0" borderId="1" xfId="0" applyFont="1" applyFill="1" applyBorder="1" applyAlignment="1" applyProtection="1">
      <alignment horizontal="left" vertical="center"/>
    </xf>
    <xf numFmtId="0" fontId="108" fillId="0" borderId="1" xfId="0" applyFont="1" applyFill="1" applyBorder="1" applyAlignment="1">
      <alignment horizontal="left" vertical="center"/>
    </xf>
    <xf numFmtId="0" fontId="106" fillId="0" borderId="1" xfId="0" applyFont="1" applyFill="1" applyBorder="1" applyAlignment="1" applyProtection="1">
      <alignment horizontal="center" vertical="center" wrapText="1"/>
      <protection locked="0"/>
    </xf>
    <xf numFmtId="0" fontId="106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Protection="1">
      <protection locked="0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Fill="1" applyBorder="1" applyAlignment="1">
      <alignment horizontal="center" vertical="top"/>
    </xf>
    <xf numFmtId="0" fontId="106" fillId="0" borderId="1" xfId="0" applyFont="1" applyFill="1" applyBorder="1" applyAlignment="1" applyProtection="1">
      <alignment vertical="top" wrapText="1"/>
      <protection locked="0"/>
    </xf>
    <xf numFmtId="0" fontId="106" fillId="0" borderId="1" xfId="0" applyFont="1" applyFill="1" applyBorder="1" applyAlignment="1" applyProtection="1">
      <alignment vertical="top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16" fillId="0" borderId="0" xfId="0" applyFont="1" applyFill="1" applyAlignment="1" applyProtection="1">
      <alignment horizontal="center"/>
      <protection locked="0"/>
    </xf>
    <xf numFmtId="0" fontId="117" fillId="0" borderId="0" xfId="0" applyFont="1" applyFill="1" applyProtection="1">
      <protection locked="0"/>
    </xf>
    <xf numFmtId="0" fontId="117" fillId="0" borderId="0" xfId="0" applyFont="1" applyFill="1" applyAlignment="1" applyProtection="1">
      <alignment vertical="center"/>
      <protection locked="0"/>
    </xf>
    <xf numFmtId="0" fontId="118" fillId="0" borderId="0" xfId="0" applyFont="1" applyFill="1" applyProtection="1">
      <protection locked="0"/>
    </xf>
    <xf numFmtId="0" fontId="118" fillId="0" borderId="0" xfId="0" applyFont="1" applyFill="1" applyAlignment="1" applyProtection="1">
      <alignment vertical="center"/>
      <protection locked="0"/>
    </xf>
    <xf numFmtId="0" fontId="119" fillId="0" borderId="0" xfId="0" applyFont="1" applyFill="1" applyAlignment="1" applyProtection="1">
      <alignment horizontal="center" wrapText="1"/>
      <protection locked="0"/>
    </xf>
    <xf numFmtId="0" fontId="120" fillId="0" borderId="0" xfId="0" applyFont="1" applyFill="1" applyProtection="1">
      <protection locked="0"/>
    </xf>
    <xf numFmtId="0" fontId="120" fillId="0" borderId="0" xfId="0" applyFont="1" applyFill="1" applyAlignment="1" applyProtection="1">
      <alignment vertical="center"/>
      <protection locked="0"/>
    </xf>
    <xf numFmtId="0" fontId="121" fillId="0" borderId="0" xfId="0" applyFont="1" applyFill="1" applyAlignment="1" applyProtection="1">
      <alignment horizontal="left" vertical="center" wrapText="1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37" fillId="0" borderId="1" xfId="0" applyFont="1" applyFill="1" applyBorder="1" applyProtection="1">
      <protection locked="0"/>
    </xf>
    <xf numFmtId="0" fontId="36" fillId="0" borderId="1" xfId="0" applyFont="1" applyFill="1" applyBorder="1" applyProtection="1">
      <protection locked="0"/>
    </xf>
    <xf numFmtId="0" fontId="36" fillId="0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 wrapText="1"/>
    </xf>
    <xf numFmtId="0" fontId="3" fillId="1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38" fillId="0" borderId="1" xfId="0" applyFont="1" applyFill="1" applyBorder="1" applyAlignment="1">
      <alignment vertical="center"/>
    </xf>
    <xf numFmtId="0" fontId="37" fillId="0" borderId="1" xfId="0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left" vertical="center"/>
    </xf>
    <xf numFmtId="0" fontId="36" fillId="0" borderId="1" xfId="0" applyFont="1" applyFill="1" applyBorder="1" applyAlignment="1" applyProtection="1">
      <alignment horizontal="left" vertical="center"/>
      <protection locked="0"/>
    </xf>
    <xf numFmtId="0" fontId="38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 applyProtection="1">
      <alignment vertical="center"/>
      <protection locked="0"/>
    </xf>
    <xf numFmtId="0" fontId="38" fillId="0" borderId="1" xfId="0" applyFont="1" applyFill="1" applyBorder="1" applyProtection="1">
      <protection locked="0"/>
    </xf>
    <xf numFmtId="0" fontId="39" fillId="0" borderId="1" xfId="0" applyFont="1" applyFill="1" applyBorder="1" applyAlignment="1" applyProtection="1">
      <alignment horizontal="center" vertical="center"/>
      <protection locked="0"/>
    </xf>
    <xf numFmtId="0" fontId="43" fillId="6" borderId="1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vertical="top"/>
      <protection locked="0"/>
    </xf>
    <xf numFmtId="0" fontId="3" fillId="0" borderId="20" xfId="0" applyFont="1" applyFill="1" applyBorder="1" applyAlignment="1">
      <alignment vertical="center" wrapText="1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 applyProtection="1">
      <alignment horizontal="center" vertical="center" wrapText="1"/>
      <protection locked="0"/>
    </xf>
    <xf numFmtId="0" fontId="1" fillId="18" borderId="3" xfId="0" applyFont="1" applyFill="1" applyBorder="1" applyAlignment="1" applyProtection="1">
      <alignment horizontal="center" vertical="center" wrapText="1"/>
    </xf>
    <xf numFmtId="0" fontId="1" fillId="18" borderId="5" xfId="0" applyFont="1" applyFill="1" applyBorder="1" applyAlignment="1" applyProtection="1">
      <alignment horizontal="center" vertical="center" wrapText="1"/>
    </xf>
    <xf numFmtId="0" fontId="1" fillId="18" borderId="2" xfId="0" applyFont="1" applyFill="1" applyBorder="1" applyAlignment="1" applyProtection="1">
      <alignment horizontal="center" vertical="center" wrapText="1"/>
    </xf>
    <xf numFmtId="0" fontId="1" fillId="18" borderId="6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left"/>
      <protection locked="0"/>
    </xf>
    <xf numFmtId="0" fontId="52" fillId="0" borderId="1" xfId="0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3" fillId="6" borderId="1" xfId="0" applyFont="1" applyFill="1" applyBorder="1" applyAlignment="1" applyProtection="1">
      <alignment horizontal="center" vertical="center" wrapText="1"/>
      <protection locked="0"/>
    </xf>
    <xf numFmtId="0" fontId="1" fillId="11" borderId="2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52" fillId="16" borderId="1" xfId="0" applyFont="1" applyFill="1" applyBorder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30" fillId="7" borderId="1" xfId="0" applyFont="1" applyFill="1" applyBorder="1" applyAlignment="1" applyProtection="1">
      <alignment horizontal="center" vertical="center" wrapText="1"/>
      <protection locked="0"/>
    </xf>
    <xf numFmtId="0" fontId="30" fillId="7" borderId="2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34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34" fillId="12" borderId="2" xfId="0" applyFont="1" applyFill="1" applyBorder="1" applyAlignment="1" applyProtection="1">
      <alignment horizontal="center" vertical="center" wrapText="1"/>
      <protection locked="0"/>
    </xf>
    <xf numFmtId="0" fontId="33" fillId="12" borderId="1" xfId="0" applyFont="1" applyFill="1" applyBorder="1" applyAlignment="1" applyProtection="1">
      <alignment horizontal="center" vertical="center" wrapText="1"/>
      <protection locked="0"/>
    </xf>
    <xf numFmtId="0" fontId="33" fillId="12" borderId="2" xfId="0" applyFont="1" applyFill="1" applyBorder="1" applyAlignment="1" applyProtection="1">
      <alignment horizontal="center"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5" xfId="0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 applyProtection="1">
      <alignment horizontal="center" vertical="center" wrapText="1"/>
      <protection locked="0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8" borderId="19" xfId="0" applyFont="1" applyFill="1" applyBorder="1" applyAlignment="1" applyProtection="1">
      <alignment horizontal="center" vertical="center" wrapText="1"/>
      <protection locked="0"/>
    </xf>
    <xf numFmtId="0" fontId="1" fillId="11" borderId="19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center"/>
      <protection locked="0"/>
    </xf>
    <xf numFmtId="0" fontId="29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46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3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02" fillId="0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</xf>
    <xf numFmtId="0" fontId="102" fillId="7" borderId="1" xfId="0" applyFont="1" applyFill="1" applyBorder="1" applyAlignment="1" applyProtection="1">
      <alignment horizontal="center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14" fillId="12" borderId="1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15" fillId="12" borderId="1" xfId="0" applyFont="1" applyFill="1" applyBorder="1" applyAlignment="1" applyProtection="1">
      <alignment horizontal="center"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</xf>
    <xf numFmtId="0" fontId="85" fillId="0" borderId="0" xfId="0" applyFont="1" applyFill="1" applyBorder="1" applyAlignment="1" applyProtection="1">
      <alignment horizontal="left"/>
      <protection locked="0"/>
    </xf>
    <xf numFmtId="0" fontId="50" fillId="0" borderId="0" xfId="0" applyFont="1" applyFill="1" applyBorder="1" applyAlignment="1" applyProtection="1">
      <alignment horizontal="left" vertical="center" wrapText="1"/>
      <protection locked="0"/>
    </xf>
    <xf numFmtId="0" fontId="50" fillId="0" borderId="0" xfId="0" applyFont="1" applyFill="1" applyBorder="1" applyAlignment="1" applyProtection="1">
      <alignment horizontal="center" vertical="center" wrapText="1"/>
      <protection locked="0"/>
    </xf>
    <xf numFmtId="0" fontId="69" fillId="0" borderId="0" xfId="0" applyFont="1" applyFill="1" applyBorder="1" applyAlignment="1" applyProtection="1">
      <alignment horizontal="center" vertical="center" wrapText="1"/>
      <protection locked="0"/>
    </xf>
    <xf numFmtId="0" fontId="71" fillId="0" borderId="1" xfId="0" applyFont="1" applyBorder="1" applyAlignment="1">
      <alignment horizontal="center"/>
    </xf>
    <xf numFmtId="0" fontId="71" fillId="16" borderId="1" xfId="0" applyFont="1" applyFill="1" applyBorder="1" applyAlignment="1">
      <alignment horizontal="center"/>
    </xf>
    <xf numFmtId="0" fontId="50" fillId="0" borderId="0" xfId="0" applyFont="1" applyFill="1" applyBorder="1" applyAlignment="1" applyProtection="1">
      <alignment horizontal="left"/>
      <protection locked="0"/>
    </xf>
    <xf numFmtId="0" fontId="50" fillId="0" borderId="0" xfId="0" applyFont="1" applyFill="1" applyAlignment="1" applyProtection="1">
      <alignment horizontal="center"/>
      <protection locked="0"/>
    </xf>
    <xf numFmtId="0" fontId="51" fillId="0" borderId="0" xfId="0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Fill="1" applyAlignment="1" applyProtection="1">
      <alignment horizontal="center"/>
      <protection locked="0"/>
    </xf>
    <xf numFmtId="0" fontId="75" fillId="12" borderId="1" xfId="0" applyFont="1" applyFill="1" applyBorder="1" applyAlignment="1" applyProtection="1">
      <alignment horizontal="center" vertical="center" wrapText="1"/>
      <protection locked="0"/>
    </xf>
    <xf numFmtId="0" fontId="74" fillId="12" borderId="1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/>
      <protection locked="0"/>
    </xf>
    <xf numFmtId="0" fontId="80" fillId="0" borderId="0" xfId="0" applyFont="1" applyFill="1" applyAlignment="1" applyProtection="1">
      <alignment horizontal="center" vertical="center"/>
      <protection locked="0"/>
    </xf>
    <xf numFmtId="0" fontId="59" fillId="0" borderId="0" xfId="0" applyFont="1" applyFill="1" applyBorder="1" applyAlignment="1" applyProtection="1">
      <alignment horizontal="center" vertical="center"/>
      <protection locked="0"/>
    </xf>
    <xf numFmtId="0" fontId="59" fillId="3" borderId="2" xfId="0" applyFont="1" applyFill="1" applyBorder="1" applyAlignment="1" applyProtection="1">
      <alignment horizontal="center" vertical="center" wrapText="1"/>
      <protection locked="0"/>
    </xf>
    <xf numFmtId="0" fontId="59" fillId="3" borderId="6" xfId="0" applyFont="1" applyFill="1" applyBorder="1" applyAlignment="1" applyProtection="1">
      <alignment horizontal="center" vertical="center" wrapText="1"/>
      <protection locked="0"/>
    </xf>
    <xf numFmtId="0" fontId="59" fillId="8" borderId="2" xfId="0" applyFont="1" applyFill="1" applyBorder="1" applyAlignment="1" applyProtection="1">
      <alignment horizontal="center" vertical="center" wrapText="1"/>
      <protection locked="0"/>
    </xf>
    <xf numFmtId="0" fontId="59" fillId="8" borderId="6" xfId="0" applyFont="1" applyFill="1" applyBorder="1" applyAlignment="1" applyProtection="1">
      <alignment horizontal="center" vertical="center" wrapText="1"/>
      <protection locked="0"/>
    </xf>
    <xf numFmtId="0" fontId="59" fillId="6" borderId="1" xfId="0" applyFont="1" applyFill="1" applyBorder="1" applyAlignment="1" applyProtection="1">
      <alignment horizontal="center" vertical="center" wrapText="1"/>
      <protection locked="0"/>
    </xf>
    <xf numFmtId="0" fontId="59" fillId="8" borderId="3" xfId="0" applyFont="1" applyFill="1" applyBorder="1" applyAlignment="1" applyProtection="1">
      <alignment horizontal="center" vertical="center" wrapText="1"/>
      <protection locked="0"/>
    </xf>
    <xf numFmtId="0" fontId="59" fillId="8" borderId="5" xfId="0" applyFont="1" applyFill="1" applyBorder="1" applyAlignment="1" applyProtection="1">
      <alignment horizontal="center" vertical="center" wrapText="1"/>
      <protection locked="0"/>
    </xf>
    <xf numFmtId="0" fontId="59" fillId="12" borderId="1" xfId="0" applyFont="1" applyFill="1" applyBorder="1" applyAlignment="1" applyProtection="1">
      <alignment horizontal="center" vertical="center" wrapText="1"/>
      <protection locked="0"/>
    </xf>
    <xf numFmtId="0" fontId="59" fillId="11" borderId="2" xfId="0" applyFont="1" applyFill="1" applyBorder="1" applyAlignment="1" applyProtection="1">
      <alignment horizontal="center" vertical="center" wrapText="1"/>
    </xf>
    <xf numFmtId="0" fontId="59" fillId="11" borderId="6" xfId="0" applyFont="1" applyFill="1" applyBorder="1" applyAlignment="1" applyProtection="1">
      <alignment horizontal="center" vertical="center" wrapText="1"/>
    </xf>
    <xf numFmtId="0" fontId="59" fillId="3" borderId="1" xfId="0" applyFont="1" applyFill="1" applyBorder="1" applyAlignment="1" applyProtection="1">
      <alignment horizontal="center" vertical="center" wrapText="1"/>
      <protection locked="0"/>
    </xf>
    <xf numFmtId="0" fontId="59" fillId="12" borderId="3" xfId="0" applyFont="1" applyFill="1" applyBorder="1" applyAlignment="1" applyProtection="1">
      <alignment horizontal="center" vertical="center" wrapText="1"/>
      <protection locked="0"/>
    </xf>
    <xf numFmtId="0" fontId="59" fillId="12" borderId="4" xfId="0" applyFont="1" applyFill="1" applyBorder="1" applyAlignment="1" applyProtection="1">
      <alignment horizontal="center" vertical="center" wrapText="1"/>
      <protection locked="0"/>
    </xf>
    <xf numFmtId="0" fontId="59" fillId="12" borderId="5" xfId="0" applyFont="1" applyFill="1" applyBorder="1" applyAlignment="1" applyProtection="1">
      <alignment horizontal="center" vertical="center" wrapText="1"/>
      <protection locked="0"/>
    </xf>
    <xf numFmtId="0" fontId="59" fillId="2" borderId="1" xfId="0" applyFont="1" applyFill="1" applyBorder="1" applyAlignment="1" applyProtection="1">
      <alignment horizontal="center" vertical="center" wrapText="1"/>
    </xf>
    <xf numFmtId="0" fontId="72" fillId="7" borderId="1" xfId="0" applyFont="1" applyFill="1" applyBorder="1" applyAlignment="1" applyProtection="1">
      <alignment horizontal="center" vertical="center" wrapText="1"/>
      <protection locked="0"/>
    </xf>
    <xf numFmtId="0" fontId="74" fillId="6" borderId="1" xfId="0" applyFont="1" applyFill="1" applyBorder="1" applyAlignment="1" applyProtection="1">
      <alignment horizontal="center" vertical="center" wrapText="1"/>
      <protection locked="0"/>
    </xf>
    <xf numFmtId="0" fontId="59" fillId="18" borderId="2" xfId="0" applyFont="1" applyFill="1" applyBorder="1" applyAlignment="1" applyProtection="1">
      <alignment horizontal="center" vertical="center" wrapText="1"/>
    </xf>
    <xf numFmtId="0" fontId="59" fillId="18" borderId="6" xfId="0" applyFont="1" applyFill="1" applyBorder="1" applyAlignment="1" applyProtection="1">
      <alignment horizontal="center" vertical="center" wrapText="1"/>
    </xf>
    <xf numFmtId="0" fontId="51" fillId="6" borderId="1" xfId="0" applyFont="1" applyFill="1" applyBorder="1" applyAlignment="1" applyProtection="1">
      <alignment horizontal="center" vertical="center" wrapText="1"/>
      <protection locked="0"/>
    </xf>
    <xf numFmtId="0" fontId="59" fillId="6" borderId="1" xfId="0" applyFont="1" applyFill="1" applyBorder="1" applyAlignment="1" applyProtection="1">
      <alignment horizontal="center" vertical="center" wrapText="1"/>
    </xf>
    <xf numFmtId="0" fontId="59" fillId="11" borderId="3" xfId="0" applyFont="1" applyFill="1" applyBorder="1" applyAlignment="1" applyProtection="1">
      <alignment horizontal="center" vertical="center" wrapText="1"/>
    </xf>
    <xf numFmtId="0" fontId="59" fillId="11" borderId="5" xfId="0" applyFont="1" applyFill="1" applyBorder="1" applyAlignment="1" applyProtection="1">
      <alignment horizontal="center" vertical="center" wrapText="1"/>
    </xf>
    <xf numFmtId="0" fontId="73" fillId="3" borderId="1" xfId="0" applyFont="1" applyFill="1" applyBorder="1" applyAlignment="1" applyProtection="1">
      <alignment horizontal="center" vertical="center" wrapText="1"/>
      <protection locked="0"/>
    </xf>
    <xf numFmtId="0" fontId="58" fillId="6" borderId="1" xfId="0" applyFont="1" applyFill="1" applyBorder="1" applyAlignment="1" applyProtection="1">
      <alignment horizontal="center" vertical="center" wrapText="1"/>
      <protection locked="0"/>
    </xf>
    <xf numFmtId="0" fontId="59" fillId="18" borderId="3" xfId="0" applyFont="1" applyFill="1" applyBorder="1" applyAlignment="1" applyProtection="1">
      <alignment horizontal="center" vertical="center" wrapText="1"/>
    </xf>
    <xf numFmtId="0" fontId="59" fillId="18" borderId="5" xfId="0" applyFont="1" applyFill="1" applyBorder="1" applyAlignment="1" applyProtection="1">
      <alignment horizontal="center" vertical="center" wrapText="1"/>
    </xf>
    <xf numFmtId="0" fontId="71" fillId="3" borderId="1" xfId="0" applyFont="1" applyFill="1" applyBorder="1" applyAlignment="1" applyProtection="1">
      <alignment horizontal="center" vertical="center" wrapText="1"/>
      <protection locked="0"/>
    </xf>
    <xf numFmtId="0" fontId="65" fillId="0" borderId="0" xfId="0" applyFont="1" applyFill="1" applyAlignment="1" applyProtection="1">
      <alignment horizontal="center"/>
      <protection locked="0"/>
    </xf>
    <xf numFmtId="0" fontId="66" fillId="0" borderId="0" xfId="0" applyFont="1" applyFill="1" applyAlignment="1" applyProtection="1">
      <alignment horizontal="center"/>
      <protection locked="0"/>
    </xf>
    <xf numFmtId="0" fontId="48" fillId="0" borderId="0" xfId="0" applyFont="1" applyFill="1" applyAlignment="1" applyProtection="1">
      <alignment horizontal="center"/>
      <protection locked="0"/>
    </xf>
    <xf numFmtId="0" fontId="68" fillId="0" borderId="0" xfId="0" applyFont="1" applyFill="1" applyAlignment="1" applyProtection="1">
      <alignment horizontal="center" wrapText="1"/>
      <protection locked="0"/>
    </xf>
    <xf numFmtId="0" fontId="59" fillId="0" borderId="1" xfId="0" applyFont="1" applyFill="1" applyBorder="1" applyAlignment="1" applyProtection="1">
      <alignment horizontal="center" vertical="center" wrapText="1"/>
      <protection locked="0"/>
    </xf>
    <xf numFmtId="0" fontId="51" fillId="6" borderId="5" xfId="0" applyFont="1" applyFill="1" applyBorder="1" applyAlignment="1" applyProtection="1">
      <alignment horizontal="center" vertical="center" wrapText="1"/>
      <protection locked="0"/>
    </xf>
    <xf numFmtId="0" fontId="59" fillId="6" borderId="5" xfId="0" applyFont="1" applyFill="1" applyBorder="1" applyAlignment="1" applyProtection="1">
      <alignment horizontal="center" vertical="center" wrapText="1"/>
      <protection locked="0"/>
    </xf>
    <xf numFmtId="0" fontId="72" fillId="7" borderId="2" xfId="0" applyFont="1" applyFill="1" applyBorder="1" applyAlignment="1" applyProtection="1">
      <alignment horizontal="center" vertical="center" wrapText="1"/>
      <protection locked="0"/>
    </xf>
    <xf numFmtId="0" fontId="59" fillId="6" borderId="2" xfId="0" applyFont="1" applyFill="1" applyBorder="1" applyAlignment="1" applyProtection="1">
      <alignment horizontal="center" vertical="center" wrapText="1"/>
    </xf>
    <xf numFmtId="0" fontId="59" fillId="2" borderId="2" xfId="0" applyFont="1" applyFill="1" applyBorder="1" applyAlignment="1" applyProtection="1">
      <alignment horizontal="center" vertical="center" wrapText="1"/>
    </xf>
    <xf numFmtId="0" fontId="59" fillId="11" borderId="19" xfId="0" applyFont="1" applyFill="1" applyBorder="1" applyAlignment="1" applyProtection="1">
      <alignment horizontal="center" vertical="center" wrapText="1"/>
    </xf>
    <xf numFmtId="0" fontId="75" fillId="12" borderId="2" xfId="0" applyFont="1" applyFill="1" applyBorder="1" applyAlignment="1" applyProtection="1">
      <alignment horizontal="center" vertical="center" wrapText="1"/>
      <protection locked="0"/>
    </xf>
    <xf numFmtId="0" fontId="74" fillId="12" borderId="2" xfId="0" applyFont="1" applyFill="1" applyBorder="1" applyAlignment="1" applyProtection="1">
      <alignment horizontal="center" vertical="center" wrapText="1"/>
      <protection locked="0"/>
    </xf>
    <xf numFmtId="0" fontId="59" fillId="3" borderId="19" xfId="0" applyFont="1" applyFill="1" applyBorder="1" applyAlignment="1" applyProtection="1">
      <alignment horizontal="center" vertical="center" wrapText="1"/>
      <protection locked="0"/>
    </xf>
    <xf numFmtId="0" fontId="59" fillId="8" borderId="1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4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33" fillId="0" borderId="1" xfId="0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Fill="1" applyBorder="1" applyAlignment="1">
      <alignment horizont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0" name="Straight Connector 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14" name="Straight Connector 1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26502" y="442058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25511" y="444500"/>
          <a:ext cx="20271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69" zoomScaleNormal="69" zoomScaleSheetLayoutView="57" workbookViewId="0">
      <pane xSplit="4" ySplit="9" topLeftCell="E12" activePane="bottomRight" state="frozen"/>
      <selection pane="topRight" activeCell="E1" sqref="E1"/>
      <selection pane="bottomLeft" activeCell="A10" sqref="A10"/>
      <selection pane="bottomRight" activeCell="X8" sqref="X8:AY74"/>
    </sheetView>
  </sheetViews>
  <sheetFormatPr defaultRowHeight="14.5" x14ac:dyDescent="0.35"/>
  <cols>
    <col min="1" max="1" width="6" style="66" customWidth="1"/>
    <col min="2" max="2" width="29.81640625" style="34" customWidth="1"/>
    <col min="3" max="3" width="13.26953125" style="34" customWidth="1"/>
    <col min="4" max="4" width="10.7265625" style="34" customWidth="1"/>
    <col min="5" max="5" width="26.26953125" style="34" customWidth="1"/>
    <col min="6" max="6" width="7.81640625" style="34" customWidth="1"/>
    <col min="7" max="7" width="9.7265625" style="34" customWidth="1"/>
    <col min="8" max="8" width="7.453125" style="34" customWidth="1"/>
    <col min="9" max="10" width="8" style="34" customWidth="1"/>
    <col min="11" max="11" width="7" style="34" bestFit="1" customWidth="1"/>
    <col min="12" max="12" width="8.90625" style="34" customWidth="1"/>
    <col min="13" max="13" width="8" style="34" customWidth="1"/>
    <col min="14" max="14" width="11.26953125" style="34" customWidth="1"/>
    <col min="15" max="15" width="6.81640625" style="34" customWidth="1"/>
    <col min="16" max="16" width="10.453125" style="34" customWidth="1"/>
    <col min="17" max="17" width="4.81640625" style="34" customWidth="1"/>
    <col min="18" max="18" width="4.453125" style="34" customWidth="1"/>
    <col min="19" max="19" width="5.26953125" style="34" customWidth="1"/>
    <col min="20" max="20" width="4.7265625" style="34" customWidth="1"/>
    <col min="21" max="21" width="4.81640625" style="34" customWidth="1"/>
    <col min="22" max="22" width="5.54296875" style="34" customWidth="1"/>
    <col min="23" max="23" width="6.26953125" style="34" customWidth="1"/>
    <col min="24" max="24" width="8.7265625" style="85"/>
    <col min="25" max="25" width="26.1796875" style="34" hidden="1" customWidth="1"/>
    <col min="26" max="26" width="6.453125" style="34" hidden="1" customWidth="1"/>
    <col min="27" max="27" width="12.81640625" style="34" hidden="1" customWidth="1"/>
    <col min="28" max="34" width="0" style="34" hidden="1" customWidth="1"/>
    <col min="35" max="35" width="5.453125" style="34" hidden="1" customWidth="1"/>
    <col min="36" max="36" width="5.54296875" style="34" hidden="1" customWidth="1"/>
    <col min="37" max="37" width="5.81640625" style="34" hidden="1" customWidth="1"/>
    <col min="38" max="38" width="5.26953125" style="34" hidden="1" customWidth="1"/>
    <col min="39" max="40" width="5" style="34" hidden="1" customWidth="1"/>
    <col min="41" max="42" width="0" style="34" hidden="1" customWidth="1"/>
    <col min="43" max="49" width="0" style="154" hidden="1" customWidth="1"/>
    <col min="50" max="206" width="8.7265625" style="34"/>
    <col min="207" max="207" width="6" style="34" customWidth="1"/>
    <col min="208" max="208" width="23.453125" style="34" customWidth="1"/>
    <col min="209" max="209" width="10" style="34" customWidth="1"/>
    <col min="210" max="210" width="27.7265625" style="34" customWidth="1"/>
    <col min="211" max="211" width="25.26953125" style="34" customWidth="1"/>
    <col min="212" max="212" width="16.54296875" style="34" customWidth="1"/>
    <col min="213" max="213" width="21.26953125" style="34" customWidth="1"/>
    <col min="214" max="214" width="8.81640625" style="34" customWidth="1"/>
    <col min="215" max="462" width="8.7265625" style="34"/>
    <col min="463" max="463" width="6" style="34" customWidth="1"/>
    <col min="464" max="464" width="23.453125" style="34" customWidth="1"/>
    <col min="465" max="465" width="10" style="34" customWidth="1"/>
    <col min="466" max="466" width="27.7265625" style="34" customWidth="1"/>
    <col min="467" max="467" width="25.26953125" style="34" customWidth="1"/>
    <col min="468" max="468" width="16.54296875" style="34" customWidth="1"/>
    <col min="469" max="469" width="21.26953125" style="34" customWidth="1"/>
    <col min="470" max="470" width="8.81640625" style="34" customWidth="1"/>
    <col min="471" max="718" width="8.7265625" style="34"/>
    <col min="719" max="719" width="6" style="34" customWidth="1"/>
    <col min="720" max="720" width="23.453125" style="34" customWidth="1"/>
    <col min="721" max="721" width="10" style="34" customWidth="1"/>
    <col min="722" max="722" width="27.7265625" style="34" customWidth="1"/>
    <col min="723" max="723" width="25.26953125" style="34" customWidth="1"/>
    <col min="724" max="724" width="16.54296875" style="34" customWidth="1"/>
    <col min="725" max="725" width="21.26953125" style="34" customWidth="1"/>
    <col min="726" max="726" width="8.81640625" style="34" customWidth="1"/>
    <col min="727" max="974" width="8.7265625" style="34"/>
    <col min="975" max="975" width="6" style="34" customWidth="1"/>
    <col min="976" max="976" width="23.453125" style="34" customWidth="1"/>
    <col min="977" max="977" width="10" style="34" customWidth="1"/>
    <col min="978" max="978" width="27.7265625" style="34" customWidth="1"/>
    <col min="979" max="979" width="25.26953125" style="34" customWidth="1"/>
    <col min="980" max="980" width="16.54296875" style="34" customWidth="1"/>
    <col min="981" max="981" width="21.26953125" style="34" customWidth="1"/>
    <col min="982" max="982" width="8.81640625" style="34" customWidth="1"/>
    <col min="983" max="1230" width="8.7265625" style="34"/>
    <col min="1231" max="1231" width="6" style="34" customWidth="1"/>
    <col min="1232" max="1232" width="23.453125" style="34" customWidth="1"/>
    <col min="1233" max="1233" width="10" style="34" customWidth="1"/>
    <col min="1234" max="1234" width="27.7265625" style="34" customWidth="1"/>
    <col min="1235" max="1235" width="25.26953125" style="34" customWidth="1"/>
    <col min="1236" max="1236" width="16.54296875" style="34" customWidth="1"/>
    <col min="1237" max="1237" width="21.26953125" style="34" customWidth="1"/>
    <col min="1238" max="1238" width="8.81640625" style="34" customWidth="1"/>
    <col min="1239" max="1486" width="8.7265625" style="34"/>
    <col min="1487" max="1487" width="6" style="34" customWidth="1"/>
    <col min="1488" max="1488" width="23.453125" style="34" customWidth="1"/>
    <col min="1489" max="1489" width="10" style="34" customWidth="1"/>
    <col min="1490" max="1490" width="27.7265625" style="34" customWidth="1"/>
    <col min="1491" max="1491" width="25.26953125" style="34" customWidth="1"/>
    <col min="1492" max="1492" width="16.54296875" style="34" customWidth="1"/>
    <col min="1493" max="1493" width="21.26953125" style="34" customWidth="1"/>
    <col min="1494" max="1494" width="8.81640625" style="34" customWidth="1"/>
    <col min="1495" max="1742" width="8.7265625" style="34"/>
    <col min="1743" max="1743" width="6" style="34" customWidth="1"/>
    <col min="1744" max="1744" width="23.453125" style="34" customWidth="1"/>
    <col min="1745" max="1745" width="10" style="34" customWidth="1"/>
    <col min="1746" max="1746" width="27.7265625" style="34" customWidth="1"/>
    <col min="1747" max="1747" width="25.26953125" style="34" customWidth="1"/>
    <col min="1748" max="1748" width="16.54296875" style="34" customWidth="1"/>
    <col min="1749" max="1749" width="21.26953125" style="34" customWidth="1"/>
    <col min="1750" max="1750" width="8.81640625" style="34" customWidth="1"/>
    <col min="1751" max="1998" width="8.7265625" style="34"/>
    <col min="1999" max="1999" width="6" style="34" customWidth="1"/>
    <col min="2000" max="2000" width="23.453125" style="34" customWidth="1"/>
    <col min="2001" max="2001" width="10" style="34" customWidth="1"/>
    <col min="2002" max="2002" width="27.7265625" style="34" customWidth="1"/>
    <col min="2003" max="2003" width="25.26953125" style="34" customWidth="1"/>
    <col min="2004" max="2004" width="16.54296875" style="34" customWidth="1"/>
    <col min="2005" max="2005" width="21.26953125" style="34" customWidth="1"/>
    <col min="2006" max="2006" width="8.81640625" style="34" customWidth="1"/>
    <col min="2007" max="2254" width="8.7265625" style="34"/>
    <col min="2255" max="2255" width="6" style="34" customWidth="1"/>
    <col min="2256" max="2256" width="23.453125" style="34" customWidth="1"/>
    <col min="2257" max="2257" width="10" style="34" customWidth="1"/>
    <col min="2258" max="2258" width="27.7265625" style="34" customWidth="1"/>
    <col min="2259" max="2259" width="25.26953125" style="34" customWidth="1"/>
    <col min="2260" max="2260" width="16.54296875" style="34" customWidth="1"/>
    <col min="2261" max="2261" width="21.26953125" style="34" customWidth="1"/>
    <col min="2262" max="2262" width="8.81640625" style="34" customWidth="1"/>
    <col min="2263" max="2510" width="8.7265625" style="34"/>
    <col min="2511" max="2511" width="6" style="34" customWidth="1"/>
    <col min="2512" max="2512" width="23.453125" style="34" customWidth="1"/>
    <col min="2513" max="2513" width="10" style="34" customWidth="1"/>
    <col min="2514" max="2514" width="27.7265625" style="34" customWidth="1"/>
    <col min="2515" max="2515" width="25.26953125" style="34" customWidth="1"/>
    <col min="2516" max="2516" width="16.54296875" style="34" customWidth="1"/>
    <col min="2517" max="2517" width="21.26953125" style="34" customWidth="1"/>
    <col min="2518" max="2518" width="8.81640625" style="34" customWidth="1"/>
    <col min="2519" max="2766" width="8.7265625" style="34"/>
    <col min="2767" max="2767" width="6" style="34" customWidth="1"/>
    <col min="2768" max="2768" width="23.453125" style="34" customWidth="1"/>
    <col min="2769" max="2769" width="10" style="34" customWidth="1"/>
    <col min="2770" max="2770" width="27.7265625" style="34" customWidth="1"/>
    <col min="2771" max="2771" width="25.26953125" style="34" customWidth="1"/>
    <col min="2772" max="2772" width="16.54296875" style="34" customWidth="1"/>
    <col min="2773" max="2773" width="21.26953125" style="34" customWidth="1"/>
    <col min="2774" max="2774" width="8.81640625" style="34" customWidth="1"/>
    <col min="2775" max="3022" width="8.7265625" style="34"/>
    <col min="3023" max="3023" width="6" style="34" customWidth="1"/>
    <col min="3024" max="3024" width="23.453125" style="34" customWidth="1"/>
    <col min="3025" max="3025" width="10" style="34" customWidth="1"/>
    <col min="3026" max="3026" width="27.7265625" style="34" customWidth="1"/>
    <col min="3027" max="3027" width="25.26953125" style="34" customWidth="1"/>
    <col min="3028" max="3028" width="16.54296875" style="34" customWidth="1"/>
    <col min="3029" max="3029" width="21.26953125" style="34" customWidth="1"/>
    <col min="3030" max="3030" width="8.81640625" style="34" customWidth="1"/>
    <col min="3031" max="3278" width="8.7265625" style="34"/>
    <col min="3279" max="3279" width="6" style="34" customWidth="1"/>
    <col min="3280" max="3280" width="23.453125" style="34" customWidth="1"/>
    <col min="3281" max="3281" width="10" style="34" customWidth="1"/>
    <col min="3282" max="3282" width="27.7265625" style="34" customWidth="1"/>
    <col min="3283" max="3283" width="25.26953125" style="34" customWidth="1"/>
    <col min="3284" max="3284" width="16.54296875" style="34" customWidth="1"/>
    <col min="3285" max="3285" width="21.26953125" style="34" customWidth="1"/>
    <col min="3286" max="3286" width="8.81640625" style="34" customWidth="1"/>
    <col min="3287" max="3534" width="8.7265625" style="34"/>
    <col min="3535" max="3535" width="6" style="34" customWidth="1"/>
    <col min="3536" max="3536" width="23.453125" style="34" customWidth="1"/>
    <col min="3537" max="3537" width="10" style="34" customWidth="1"/>
    <col min="3538" max="3538" width="27.7265625" style="34" customWidth="1"/>
    <col min="3539" max="3539" width="25.26953125" style="34" customWidth="1"/>
    <col min="3540" max="3540" width="16.54296875" style="34" customWidth="1"/>
    <col min="3541" max="3541" width="21.26953125" style="34" customWidth="1"/>
    <col min="3542" max="3542" width="8.81640625" style="34" customWidth="1"/>
    <col min="3543" max="3790" width="8.7265625" style="34"/>
    <col min="3791" max="3791" width="6" style="34" customWidth="1"/>
    <col min="3792" max="3792" width="23.453125" style="34" customWidth="1"/>
    <col min="3793" max="3793" width="10" style="34" customWidth="1"/>
    <col min="3794" max="3794" width="27.7265625" style="34" customWidth="1"/>
    <col min="3795" max="3795" width="25.26953125" style="34" customWidth="1"/>
    <col min="3796" max="3796" width="16.54296875" style="34" customWidth="1"/>
    <col min="3797" max="3797" width="21.26953125" style="34" customWidth="1"/>
    <col min="3798" max="3798" width="8.81640625" style="34" customWidth="1"/>
    <col min="3799" max="4046" width="8.7265625" style="34"/>
    <col min="4047" max="4047" width="6" style="34" customWidth="1"/>
    <col min="4048" max="4048" width="23.453125" style="34" customWidth="1"/>
    <col min="4049" max="4049" width="10" style="34" customWidth="1"/>
    <col min="4050" max="4050" width="27.7265625" style="34" customWidth="1"/>
    <col min="4051" max="4051" width="25.26953125" style="34" customWidth="1"/>
    <col min="4052" max="4052" width="16.54296875" style="34" customWidth="1"/>
    <col min="4053" max="4053" width="21.26953125" style="34" customWidth="1"/>
    <col min="4054" max="4054" width="8.81640625" style="34" customWidth="1"/>
    <col min="4055" max="4302" width="8.7265625" style="34"/>
    <col min="4303" max="4303" width="6" style="34" customWidth="1"/>
    <col min="4304" max="4304" width="23.453125" style="34" customWidth="1"/>
    <col min="4305" max="4305" width="10" style="34" customWidth="1"/>
    <col min="4306" max="4306" width="27.7265625" style="34" customWidth="1"/>
    <col min="4307" max="4307" width="25.26953125" style="34" customWidth="1"/>
    <col min="4308" max="4308" width="16.54296875" style="34" customWidth="1"/>
    <col min="4309" max="4309" width="21.26953125" style="34" customWidth="1"/>
    <col min="4310" max="4310" width="8.81640625" style="34" customWidth="1"/>
    <col min="4311" max="4558" width="8.7265625" style="34"/>
    <col min="4559" max="4559" width="6" style="34" customWidth="1"/>
    <col min="4560" max="4560" width="23.453125" style="34" customWidth="1"/>
    <col min="4561" max="4561" width="10" style="34" customWidth="1"/>
    <col min="4562" max="4562" width="27.7265625" style="34" customWidth="1"/>
    <col min="4563" max="4563" width="25.26953125" style="34" customWidth="1"/>
    <col min="4564" max="4564" width="16.54296875" style="34" customWidth="1"/>
    <col min="4565" max="4565" width="21.26953125" style="34" customWidth="1"/>
    <col min="4566" max="4566" width="8.81640625" style="34" customWidth="1"/>
    <col min="4567" max="4814" width="8.7265625" style="34"/>
    <col min="4815" max="4815" width="6" style="34" customWidth="1"/>
    <col min="4816" max="4816" width="23.453125" style="34" customWidth="1"/>
    <col min="4817" max="4817" width="10" style="34" customWidth="1"/>
    <col min="4818" max="4818" width="27.7265625" style="34" customWidth="1"/>
    <col min="4819" max="4819" width="25.26953125" style="34" customWidth="1"/>
    <col min="4820" max="4820" width="16.54296875" style="34" customWidth="1"/>
    <col min="4821" max="4821" width="21.26953125" style="34" customWidth="1"/>
    <col min="4822" max="4822" width="8.81640625" style="34" customWidth="1"/>
    <col min="4823" max="5070" width="8.7265625" style="34"/>
    <col min="5071" max="5071" width="6" style="34" customWidth="1"/>
    <col min="5072" max="5072" width="23.453125" style="34" customWidth="1"/>
    <col min="5073" max="5073" width="10" style="34" customWidth="1"/>
    <col min="5074" max="5074" width="27.7265625" style="34" customWidth="1"/>
    <col min="5075" max="5075" width="25.26953125" style="34" customWidth="1"/>
    <col min="5076" max="5076" width="16.54296875" style="34" customWidth="1"/>
    <col min="5077" max="5077" width="21.26953125" style="34" customWidth="1"/>
    <col min="5078" max="5078" width="8.81640625" style="34" customWidth="1"/>
    <col min="5079" max="5326" width="8.7265625" style="34"/>
    <col min="5327" max="5327" width="6" style="34" customWidth="1"/>
    <col min="5328" max="5328" width="23.453125" style="34" customWidth="1"/>
    <col min="5329" max="5329" width="10" style="34" customWidth="1"/>
    <col min="5330" max="5330" width="27.7265625" style="34" customWidth="1"/>
    <col min="5331" max="5331" width="25.26953125" style="34" customWidth="1"/>
    <col min="5332" max="5332" width="16.54296875" style="34" customWidth="1"/>
    <col min="5333" max="5333" width="21.26953125" style="34" customWidth="1"/>
    <col min="5334" max="5334" width="8.81640625" style="34" customWidth="1"/>
    <col min="5335" max="5582" width="8.7265625" style="34"/>
    <col min="5583" max="5583" width="6" style="34" customWidth="1"/>
    <col min="5584" max="5584" width="23.453125" style="34" customWidth="1"/>
    <col min="5585" max="5585" width="10" style="34" customWidth="1"/>
    <col min="5586" max="5586" width="27.7265625" style="34" customWidth="1"/>
    <col min="5587" max="5587" width="25.26953125" style="34" customWidth="1"/>
    <col min="5588" max="5588" width="16.54296875" style="34" customWidth="1"/>
    <col min="5589" max="5589" width="21.26953125" style="34" customWidth="1"/>
    <col min="5590" max="5590" width="8.81640625" style="34" customWidth="1"/>
    <col min="5591" max="5838" width="8.7265625" style="34"/>
    <col min="5839" max="5839" width="6" style="34" customWidth="1"/>
    <col min="5840" max="5840" width="23.453125" style="34" customWidth="1"/>
    <col min="5841" max="5841" width="10" style="34" customWidth="1"/>
    <col min="5842" max="5842" width="27.7265625" style="34" customWidth="1"/>
    <col min="5843" max="5843" width="25.26953125" style="34" customWidth="1"/>
    <col min="5844" max="5844" width="16.54296875" style="34" customWidth="1"/>
    <col min="5845" max="5845" width="21.26953125" style="34" customWidth="1"/>
    <col min="5846" max="5846" width="8.81640625" style="34" customWidth="1"/>
    <col min="5847" max="6094" width="8.7265625" style="34"/>
    <col min="6095" max="6095" width="6" style="34" customWidth="1"/>
    <col min="6096" max="6096" width="23.453125" style="34" customWidth="1"/>
    <col min="6097" max="6097" width="10" style="34" customWidth="1"/>
    <col min="6098" max="6098" width="27.7265625" style="34" customWidth="1"/>
    <col min="6099" max="6099" width="25.26953125" style="34" customWidth="1"/>
    <col min="6100" max="6100" width="16.54296875" style="34" customWidth="1"/>
    <col min="6101" max="6101" width="21.26953125" style="34" customWidth="1"/>
    <col min="6102" max="6102" width="8.81640625" style="34" customWidth="1"/>
    <col min="6103" max="6350" width="8.7265625" style="34"/>
    <col min="6351" max="6351" width="6" style="34" customWidth="1"/>
    <col min="6352" max="6352" width="23.453125" style="34" customWidth="1"/>
    <col min="6353" max="6353" width="10" style="34" customWidth="1"/>
    <col min="6354" max="6354" width="27.7265625" style="34" customWidth="1"/>
    <col min="6355" max="6355" width="25.26953125" style="34" customWidth="1"/>
    <col min="6356" max="6356" width="16.54296875" style="34" customWidth="1"/>
    <col min="6357" max="6357" width="21.26953125" style="34" customWidth="1"/>
    <col min="6358" max="6358" width="8.81640625" style="34" customWidth="1"/>
    <col min="6359" max="6606" width="8.7265625" style="34"/>
    <col min="6607" max="6607" width="6" style="34" customWidth="1"/>
    <col min="6608" max="6608" width="23.453125" style="34" customWidth="1"/>
    <col min="6609" max="6609" width="10" style="34" customWidth="1"/>
    <col min="6610" max="6610" width="27.7265625" style="34" customWidth="1"/>
    <col min="6611" max="6611" width="25.26953125" style="34" customWidth="1"/>
    <col min="6612" max="6612" width="16.54296875" style="34" customWidth="1"/>
    <col min="6613" max="6613" width="21.26953125" style="34" customWidth="1"/>
    <col min="6614" max="6614" width="8.81640625" style="34" customWidth="1"/>
    <col min="6615" max="6862" width="8.7265625" style="34"/>
    <col min="6863" max="6863" width="6" style="34" customWidth="1"/>
    <col min="6864" max="6864" width="23.453125" style="34" customWidth="1"/>
    <col min="6865" max="6865" width="10" style="34" customWidth="1"/>
    <col min="6866" max="6866" width="27.7265625" style="34" customWidth="1"/>
    <col min="6867" max="6867" width="25.26953125" style="34" customWidth="1"/>
    <col min="6868" max="6868" width="16.54296875" style="34" customWidth="1"/>
    <col min="6869" max="6869" width="21.26953125" style="34" customWidth="1"/>
    <col min="6870" max="6870" width="8.81640625" style="34" customWidth="1"/>
    <col min="6871" max="7118" width="8.7265625" style="34"/>
    <col min="7119" max="7119" width="6" style="34" customWidth="1"/>
    <col min="7120" max="7120" width="23.453125" style="34" customWidth="1"/>
    <col min="7121" max="7121" width="10" style="34" customWidth="1"/>
    <col min="7122" max="7122" width="27.7265625" style="34" customWidth="1"/>
    <col min="7123" max="7123" width="25.26953125" style="34" customWidth="1"/>
    <col min="7124" max="7124" width="16.54296875" style="34" customWidth="1"/>
    <col min="7125" max="7125" width="21.26953125" style="34" customWidth="1"/>
    <col min="7126" max="7126" width="8.81640625" style="34" customWidth="1"/>
    <col min="7127" max="7374" width="8.7265625" style="34"/>
    <col min="7375" max="7375" width="6" style="34" customWidth="1"/>
    <col min="7376" max="7376" width="23.453125" style="34" customWidth="1"/>
    <col min="7377" max="7377" width="10" style="34" customWidth="1"/>
    <col min="7378" max="7378" width="27.7265625" style="34" customWidth="1"/>
    <col min="7379" max="7379" width="25.26953125" style="34" customWidth="1"/>
    <col min="7380" max="7380" width="16.54296875" style="34" customWidth="1"/>
    <col min="7381" max="7381" width="21.26953125" style="34" customWidth="1"/>
    <col min="7382" max="7382" width="8.81640625" style="34" customWidth="1"/>
    <col min="7383" max="7630" width="8.7265625" style="34"/>
    <col min="7631" max="7631" width="6" style="34" customWidth="1"/>
    <col min="7632" max="7632" width="23.453125" style="34" customWidth="1"/>
    <col min="7633" max="7633" width="10" style="34" customWidth="1"/>
    <col min="7634" max="7634" width="27.7265625" style="34" customWidth="1"/>
    <col min="7635" max="7635" width="25.26953125" style="34" customWidth="1"/>
    <col min="7636" max="7636" width="16.54296875" style="34" customWidth="1"/>
    <col min="7637" max="7637" width="21.26953125" style="34" customWidth="1"/>
    <col min="7638" max="7638" width="8.81640625" style="34" customWidth="1"/>
    <col min="7639" max="7886" width="8.7265625" style="34"/>
    <col min="7887" max="7887" width="6" style="34" customWidth="1"/>
    <col min="7888" max="7888" width="23.453125" style="34" customWidth="1"/>
    <col min="7889" max="7889" width="10" style="34" customWidth="1"/>
    <col min="7890" max="7890" width="27.7265625" style="34" customWidth="1"/>
    <col min="7891" max="7891" width="25.26953125" style="34" customWidth="1"/>
    <col min="7892" max="7892" width="16.54296875" style="34" customWidth="1"/>
    <col min="7893" max="7893" width="21.26953125" style="34" customWidth="1"/>
    <col min="7894" max="7894" width="8.81640625" style="34" customWidth="1"/>
    <col min="7895" max="8142" width="8.7265625" style="34"/>
    <col min="8143" max="8143" width="6" style="34" customWidth="1"/>
    <col min="8144" max="8144" width="23.453125" style="34" customWidth="1"/>
    <col min="8145" max="8145" width="10" style="34" customWidth="1"/>
    <col min="8146" max="8146" width="27.7265625" style="34" customWidth="1"/>
    <col min="8147" max="8147" width="25.26953125" style="34" customWidth="1"/>
    <col min="8148" max="8148" width="16.54296875" style="34" customWidth="1"/>
    <col min="8149" max="8149" width="21.26953125" style="34" customWidth="1"/>
    <col min="8150" max="8150" width="8.81640625" style="34" customWidth="1"/>
    <col min="8151" max="8398" width="8.7265625" style="34"/>
    <col min="8399" max="8399" width="6" style="34" customWidth="1"/>
    <col min="8400" max="8400" width="23.453125" style="34" customWidth="1"/>
    <col min="8401" max="8401" width="10" style="34" customWidth="1"/>
    <col min="8402" max="8402" width="27.7265625" style="34" customWidth="1"/>
    <col min="8403" max="8403" width="25.26953125" style="34" customWidth="1"/>
    <col min="8404" max="8404" width="16.54296875" style="34" customWidth="1"/>
    <col min="8405" max="8405" width="21.26953125" style="34" customWidth="1"/>
    <col min="8406" max="8406" width="8.81640625" style="34" customWidth="1"/>
    <col min="8407" max="8654" width="8.7265625" style="34"/>
    <col min="8655" max="8655" width="6" style="34" customWidth="1"/>
    <col min="8656" max="8656" width="23.453125" style="34" customWidth="1"/>
    <col min="8657" max="8657" width="10" style="34" customWidth="1"/>
    <col min="8658" max="8658" width="27.7265625" style="34" customWidth="1"/>
    <col min="8659" max="8659" width="25.26953125" style="34" customWidth="1"/>
    <col min="8660" max="8660" width="16.54296875" style="34" customWidth="1"/>
    <col min="8661" max="8661" width="21.26953125" style="34" customWidth="1"/>
    <col min="8662" max="8662" width="8.81640625" style="34" customWidth="1"/>
    <col min="8663" max="8910" width="8.7265625" style="34"/>
    <col min="8911" max="8911" width="6" style="34" customWidth="1"/>
    <col min="8912" max="8912" width="23.453125" style="34" customWidth="1"/>
    <col min="8913" max="8913" width="10" style="34" customWidth="1"/>
    <col min="8914" max="8914" width="27.7265625" style="34" customWidth="1"/>
    <col min="8915" max="8915" width="25.26953125" style="34" customWidth="1"/>
    <col min="8916" max="8916" width="16.54296875" style="34" customWidth="1"/>
    <col min="8917" max="8917" width="21.26953125" style="34" customWidth="1"/>
    <col min="8918" max="8918" width="8.81640625" style="34" customWidth="1"/>
    <col min="8919" max="9166" width="8.7265625" style="34"/>
    <col min="9167" max="9167" width="6" style="34" customWidth="1"/>
    <col min="9168" max="9168" width="23.453125" style="34" customWidth="1"/>
    <col min="9169" max="9169" width="10" style="34" customWidth="1"/>
    <col min="9170" max="9170" width="27.7265625" style="34" customWidth="1"/>
    <col min="9171" max="9171" width="25.26953125" style="34" customWidth="1"/>
    <col min="9172" max="9172" width="16.54296875" style="34" customWidth="1"/>
    <col min="9173" max="9173" width="21.26953125" style="34" customWidth="1"/>
    <col min="9174" max="9174" width="8.81640625" style="34" customWidth="1"/>
    <col min="9175" max="9422" width="8.7265625" style="34"/>
    <col min="9423" max="9423" width="6" style="34" customWidth="1"/>
    <col min="9424" max="9424" width="23.453125" style="34" customWidth="1"/>
    <col min="9425" max="9425" width="10" style="34" customWidth="1"/>
    <col min="9426" max="9426" width="27.7265625" style="34" customWidth="1"/>
    <col min="9427" max="9427" width="25.26953125" style="34" customWidth="1"/>
    <col min="9428" max="9428" width="16.54296875" style="34" customWidth="1"/>
    <col min="9429" max="9429" width="21.26953125" style="34" customWidth="1"/>
    <col min="9430" max="9430" width="8.81640625" style="34" customWidth="1"/>
    <col min="9431" max="9678" width="8.7265625" style="34"/>
    <col min="9679" max="9679" width="6" style="34" customWidth="1"/>
    <col min="9680" max="9680" width="23.453125" style="34" customWidth="1"/>
    <col min="9681" max="9681" width="10" style="34" customWidth="1"/>
    <col min="9682" max="9682" width="27.7265625" style="34" customWidth="1"/>
    <col min="9683" max="9683" width="25.26953125" style="34" customWidth="1"/>
    <col min="9684" max="9684" width="16.54296875" style="34" customWidth="1"/>
    <col min="9685" max="9685" width="21.26953125" style="34" customWidth="1"/>
    <col min="9686" max="9686" width="8.81640625" style="34" customWidth="1"/>
    <col min="9687" max="9934" width="8.7265625" style="34"/>
    <col min="9935" max="9935" width="6" style="34" customWidth="1"/>
    <col min="9936" max="9936" width="23.453125" style="34" customWidth="1"/>
    <col min="9937" max="9937" width="10" style="34" customWidth="1"/>
    <col min="9938" max="9938" width="27.7265625" style="34" customWidth="1"/>
    <col min="9939" max="9939" width="25.26953125" style="34" customWidth="1"/>
    <col min="9940" max="9940" width="16.54296875" style="34" customWidth="1"/>
    <col min="9941" max="9941" width="21.26953125" style="34" customWidth="1"/>
    <col min="9942" max="9942" width="8.81640625" style="34" customWidth="1"/>
    <col min="9943" max="10190" width="8.7265625" style="34"/>
    <col min="10191" max="10191" width="6" style="34" customWidth="1"/>
    <col min="10192" max="10192" width="23.453125" style="34" customWidth="1"/>
    <col min="10193" max="10193" width="10" style="34" customWidth="1"/>
    <col min="10194" max="10194" width="27.7265625" style="34" customWidth="1"/>
    <col min="10195" max="10195" width="25.26953125" style="34" customWidth="1"/>
    <col min="10196" max="10196" width="16.54296875" style="34" customWidth="1"/>
    <col min="10197" max="10197" width="21.26953125" style="34" customWidth="1"/>
    <col min="10198" max="10198" width="8.81640625" style="34" customWidth="1"/>
    <col min="10199" max="10446" width="8.7265625" style="34"/>
    <col min="10447" max="10447" width="6" style="34" customWidth="1"/>
    <col min="10448" max="10448" width="23.453125" style="34" customWidth="1"/>
    <col min="10449" max="10449" width="10" style="34" customWidth="1"/>
    <col min="10450" max="10450" width="27.7265625" style="34" customWidth="1"/>
    <col min="10451" max="10451" width="25.26953125" style="34" customWidth="1"/>
    <col min="10452" max="10452" width="16.54296875" style="34" customWidth="1"/>
    <col min="10453" max="10453" width="21.26953125" style="34" customWidth="1"/>
    <col min="10454" max="10454" width="8.81640625" style="34" customWidth="1"/>
    <col min="10455" max="10702" width="8.7265625" style="34"/>
    <col min="10703" max="10703" width="6" style="34" customWidth="1"/>
    <col min="10704" max="10704" width="23.453125" style="34" customWidth="1"/>
    <col min="10705" max="10705" width="10" style="34" customWidth="1"/>
    <col min="10706" max="10706" width="27.7265625" style="34" customWidth="1"/>
    <col min="10707" max="10707" width="25.26953125" style="34" customWidth="1"/>
    <col min="10708" max="10708" width="16.54296875" style="34" customWidth="1"/>
    <col min="10709" max="10709" width="21.26953125" style="34" customWidth="1"/>
    <col min="10710" max="10710" width="8.81640625" style="34" customWidth="1"/>
    <col min="10711" max="10958" width="8.7265625" style="34"/>
    <col min="10959" max="10959" width="6" style="34" customWidth="1"/>
    <col min="10960" max="10960" width="23.453125" style="34" customWidth="1"/>
    <col min="10961" max="10961" width="10" style="34" customWidth="1"/>
    <col min="10962" max="10962" width="27.7265625" style="34" customWidth="1"/>
    <col min="10963" max="10963" width="25.26953125" style="34" customWidth="1"/>
    <col min="10964" max="10964" width="16.54296875" style="34" customWidth="1"/>
    <col min="10965" max="10965" width="21.26953125" style="34" customWidth="1"/>
    <col min="10966" max="10966" width="8.81640625" style="34" customWidth="1"/>
    <col min="10967" max="11214" width="8.7265625" style="34"/>
    <col min="11215" max="11215" width="6" style="34" customWidth="1"/>
    <col min="11216" max="11216" width="23.453125" style="34" customWidth="1"/>
    <col min="11217" max="11217" width="10" style="34" customWidth="1"/>
    <col min="11218" max="11218" width="27.7265625" style="34" customWidth="1"/>
    <col min="11219" max="11219" width="25.26953125" style="34" customWidth="1"/>
    <col min="11220" max="11220" width="16.54296875" style="34" customWidth="1"/>
    <col min="11221" max="11221" width="21.26953125" style="34" customWidth="1"/>
    <col min="11222" max="11222" width="8.81640625" style="34" customWidth="1"/>
    <col min="11223" max="11470" width="8.7265625" style="34"/>
    <col min="11471" max="11471" width="6" style="34" customWidth="1"/>
    <col min="11472" max="11472" width="23.453125" style="34" customWidth="1"/>
    <col min="11473" max="11473" width="10" style="34" customWidth="1"/>
    <col min="11474" max="11474" width="27.7265625" style="34" customWidth="1"/>
    <col min="11475" max="11475" width="25.26953125" style="34" customWidth="1"/>
    <col min="11476" max="11476" width="16.54296875" style="34" customWidth="1"/>
    <col min="11477" max="11477" width="21.26953125" style="34" customWidth="1"/>
    <col min="11478" max="11478" width="8.81640625" style="34" customWidth="1"/>
    <col min="11479" max="11726" width="8.7265625" style="34"/>
    <col min="11727" max="11727" width="6" style="34" customWidth="1"/>
    <col min="11728" max="11728" width="23.453125" style="34" customWidth="1"/>
    <col min="11729" max="11729" width="10" style="34" customWidth="1"/>
    <col min="11730" max="11730" width="27.7265625" style="34" customWidth="1"/>
    <col min="11731" max="11731" width="25.26953125" style="34" customWidth="1"/>
    <col min="11732" max="11732" width="16.54296875" style="34" customWidth="1"/>
    <col min="11733" max="11733" width="21.26953125" style="34" customWidth="1"/>
    <col min="11734" max="11734" width="8.81640625" style="34" customWidth="1"/>
    <col min="11735" max="11982" width="8.7265625" style="34"/>
    <col min="11983" max="11983" width="6" style="34" customWidth="1"/>
    <col min="11984" max="11984" width="23.453125" style="34" customWidth="1"/>
    <col min="11985" max="11985" width="10" style="34" customWidth="1"/>
    <col min="11986" max="11986" width="27.7265625" style="34" customWidth="1"/>
    <col min="11987" max="11987" width="25.26953125" style="34" customWidth="1"/>
    <col min="11988" max="11988" width="16.54296875" style="34" customWidth="1"/>
    <col min="11989" max="11989" width="21.26953125" style="34" customWidth="1"/>
    <col min="11990" max="11990" width="8.81640625" style="34" customWidth="1"/>
    <col min="11991" max="12238" width="8.7265625" style="34"/>
    <col min="12239" max="12239" width="6" style="34" customWidth="1"/>
    <col min="12240" max="12240" width="23.453125" style="34" customWidth="1"/>
    <col min="12241" max="12241" width="10" style="34" customWidth="1"/>
    <col min="12242" max="12242" width="27.7265625" style="34" customWidth="1"/>
    <col min="12243" max="12243" width="25.26953125" style="34" customWidth="1"/>
    <col min="12244" max="12244" width="16.54296875" style="34" customWidth="1"/>
    <col min="12245" max="12245" width="21.26953125" style="34" customWidth="1"/>
    <col min="12246" max="12246" width="8.81640625" style="34" customWidth="1"/>
    <col min="12247" max="12494" width="8.7265625" style="34"/>
    <col min="12495" max="12495" width="6" style="34" customWidth="1"/>
    <col min="12496" max="12496" width="23.453125" style="34" customWidth="1"/>
    <col min="12497" max="12497" width="10" style="34" customWidth="1"/>
    <col min="12498" max="12498" width="27.7265625" style="34" customWidth="1"/>
    <col min="12499" max="12499" width="25.26953125" style="34" customWidth="1"/>
    <col min="12500" max="12500" width="16.54296875" style="34" customWidth="1"/>
    <col min="12501" max="12501" width="21.26953125" style="34" customWidth="1"/>
    <col min="12502" max="12502" width="8.81640625" style="34" customWidth="1"/>
    <col min="12503" max="12750" width="8.7265625" style="34"/>
    <col min="12751" max="12751" width="6" style="34" customWidth="1"/>
    <col min="12752" max="12752" width="23.453125" style="34" customWidth="1"/>
    <col min="12753" max="12753" width="10" style="34" customWidth="1"/>
    <col min="12754" max="12754" width="27.7265625" style="34" customWidth="1"/>
    <col min="12755" max="12755" width="25.26953125" style="34" customWidth="1"/>
    <col min="12756" max="12756" width="16.54296875" style="34" customWidth="1"/>
    <col min="12757" max="12757" width="21.26953125" style="34" customWidth="1"/>
    <col min="12758" max="12758" width="8.81640625" style="34" customWidth="1"/>
    <col min="12759" max="13006" width="8.7265625" style="34"/>
    <col min="13007" max="13007" width="6" style="34" customWidth="1"/>
    <col min="13008" max="13008" width="23.453125" style="34" customWidth="1"/>
    <col min="13009" max="13009" width="10" style="34" customWidth="1"/>
    <col min="13010" max="13010" width="27.7265625" style="34" customWidth="1"/>
    <col min="13011" max="13011" width="25.26953125" style="34" customWidth="1"/>
    <col min="13012" max="13012" width="16.54296875" style="34" customWidth="1"/>
    <col min="13013" max="13013" width="21.26953125" style="34" customWidth="1"/>
    <col min="13014" max="13014" width="8.81640625" style="34" customWidth="1"/>
    <col min="13015" max="13262" width="8.7265625" style="34"/>
    <col min="13263" max="13263" width="6" style="34" customWidth="1"/>
    <col min="13264" max="13264" width="23.453125" style="34" customWidth="1"/>
    <col min="13265" max="13265" width="10" style="34" customWidth="1"/>
    <col min="13266" max="13266" width="27.7265625" style="34" customWidth="1"/>
    <col min="13267" max="13267" width="25.26953125" style="34" customWidth="1"/>
    <col min="13268" max="13268" width="16.54296875" style="34" customWidth="1"/>
    <col min="13269" max="13269" width="21.26953125" style="34" customWidth="1"/>
    <col min="13270" max="13270" width="8.81640625" style="34" customWidth="1"/>
    <col min="13271" max="13518" width="8.7265625" style="34"/>
    <col min="13519" max="13519" width="6" style="34" customWidth="1"/>
    <col min="13520" max="13520" width="23.453125" style="34" customWidth="1"/>
    <col min="13521" max="13521" width="10" style="34" customWidth="1"/>
    <col min="13522" max="13522" width="27.7265625" style="34" customWidth="1"/>
    <col min="13523" max="13523" width="25.26953125" style="34" customWidth="1"/>
    <col min="13524" max="13524" width="16.54296875" style="34" customWidth="1"/>
    <col min="13525" max="13525" width="21.26953125" style="34" customWidth="1"/>
    <col min="13526" max="13526" width="8.81640625" style="34" customWidth="1"/>
    <col min="13527" max="13774" width="8.7265625" style="34"/>
    <col min="13775" max="13775" width="6" style="34" customWidth="1"/>
    <col min="13776" max="13776" width="23.453125" style="34" customWidth="1"/>
    <col min="13777" max="13777" width="10" style="34" customWidth="1"/>
    <col min="13778" max="13778" width="27.7265625" style="34" customWidth="1"/>
    <col min="13779" max="13779" width="25.26953125" style="34" customWidth="1"/>
    <col min="13780" max="13780" width="16.54296875" style="34" customWidth="1"/>
    <col min="13781" max="13781" width="21.26953125" style="34" customWidth="1"/>
    <col min="13782" max="13782" width="8.81640625" style="34" customWidth="1"/>
    <col min="13783" max="14030" width="8.7265625" style="34"/>
    <col min="14031" max="14031" width="6" style="34" customWidth="1"/>
    <col min="14032" max="14032" width="23.453125" style="34" customWidth="1"/>
    <col min="14033" max="14033" width="10" style="34" customWidth="1"/>
    <col min="14034" max="14034" width="27.7265625" style="34" customWidth="1"/>
    <col min="14035" max="14035" width="25.26953125" style="34" customWidth="1"/>
    <col min="14036" max="14036" width="16.54296875" style="34" customWidth="1"/>
    <col min="14037" max="14037" width="21.26953125" style="34" customWidth="1"/>
    <col min="14038" max="14038" width="8.81640625" style="34" customWidth="1"/>
    <col min="14039" max="14286" width="8.7265625" style="34"/>
    <col min="14287" max="14287" width="6" style="34" customWidth="1"/>
    <col min="14288" max="14288" width="23.453125" style="34" customWidth="1"/>
    <col min="14289" max="14289" width="10" style="34" customWidth="1"/>
    <col min="14290" max="14290" width="27.7265625" style="34" customWidth="1"/>
    <col min="14291" max="14291" width="25.26953125" style="34" customWidth="1"/>
    <col min="14292" max="14292" width="16.54296875" style="34" customWidth="1"/>
    <col min="14293" max="14293" width="21.26953125" style="34" customWidth="1"/>
    <col min="14294" max="14294" width="8.81640625" style="34" customWidth="1"/>
    <col min="14295" max="14542" width="8.7265625" style="34"/>
    <col min="14543" max="14543" width="6" style="34" customWidth="1"/>
    <col min="14544" max="14544" width="23.453125" style="34" customWidth="1"/>
    <col min="14545" max="14545" width="10" style="34" customWidth="1"/>
    <col min="14546" max="14546" width="27.7265625" style="34" customWidth="1"/>
    <col min="14547" max="14547" width="25.26953125" style="34" customWidth="1"/>
    <col min="14548" max="14548" width="16.54296875" style="34" customWidth="1"/>
    <col min="14549" max="14549" width="21.26953125" style="34" customWidth="1"/>
    <col min="14550" max="14550" width="8.81640625" style="34" customWidth="1"/>
    <col min="14551" max="14798" width="8.7265625" style="34"/>
    <col min="14799" max="14799" width="6" style="34" customWidth="1"/>
    <col min="14800" max="14800" width="23.453125" style="34" customWidth="1"/>
    <col min="14801" max="14801" width="10" style="34" customWidth="1"/>
    <col min="14802" max="14802" width="27.7265625" style="34" customWidth="1"/>
    <col min="14803" max="14803" width="25.26953125" style="34" customWidth="1"/>
    <col min="14804" max="14804" width="16.54296875" style="34" customWidth="1"/>
    <col min="14805" max="14805" width="21.26953125" style="34" customWidth="1"/>
    <col min="14806" max="14806" width="8.81640625" style="34" customWidth="1"/>
    <col min="14807" max="15054" width="8.7265625" style="34"/>
    <col min="15055" max="15055" width="6" style="34" customWidth="1"/>
    <col min="15056" max="15056" width="23.453125" style="34" customWidth="1"/>
    <col min="15057" max="15057" width="10" style="34" customWidth="1"/>
    <col min="15058" max="15058" width="27.7265625" style="34" customWidth="1"/>
    <col min="15059" max="15059" width="25.26953125" style="34" customWidth="1"/>
    <col min="15060" max="15060" width="16.54296875" style="34" customWidth="1"/>
    <col min="15061" max="15061" width="21.26953125" style="34" customWidth="1"/>
    <col min="15062" max="15062" width="8.81640625" style="34" customWidth="1"/>
    <col min="15063" max="15310" width="8.7265625" style="34"/>
    <col min="15311" max="15311" width="6" style="34" customWidth="1"/>
    <col min="15312" max="15312" width="23.453125" style="34" customWidth="1"/>
    <col min="15313" max="15313" width="10" style="34" customWidth="1"/>
    <col min="15314" max="15314" width="27.7265625" style="34" customWidth="1"/>
    <col min="15315" max="15315" width="25.26953125" style="34" customWidth="1"/>
    <col min="15316" max="15316" width="16.54296875" style="34" customWidth="1"/>
    <col min="15317" max="15317" width="21.26953125" style="34" customWidth="1"/>
    <col min="15318" max="15318" width="8.81640625" style="34" customWidth="1"/>
    <col min="15319" max="15566" width="8.7265625" style="34"/>
    <col min="15567" max="15567" width="6" style="34" customWidth="1"/>
    <col min="15568" max="15568" width="23.453125" style="34" customWidth="1"/>
    <col min="15569" max="15569" width="10" style="34" customWidth="1"/>
    <col min="15570" max="15570" width="27.7265625" style="34" customWidth="1"/>
    <col min="15571" max="15571" width="25.26953125" style="34" customWidth="1"/>
    <col min="15572" max="15572" width="16.54296875" style="34" customWidth="1"/>
    <col min="15573" max="15573" width="21.26953125" style="34" customWidth="1"/>
    <col min="15574" max="15574" width="8.81640625" style="34" customWidth="1"/>
    <col min="15575" max="15822" width="8.7265625" style="34"/>
    <col min="15823" max="15823" width="6" style="34" customWidth="1"/>
    <col min="15824" max="15824" width="23.453125" style="34" customWidth="1"/>
    <col min="15825" max="15825" width="10" style="34" customWidth="1"/>
    <col min="15826" max="15826" width="27.7265625" style="34" customWidth="1"/>
    <col min="15827" max="15827" width="25.26953125" style="34" customWidth="1"/>
    <col min="15828" max="15828" width="16.54296875" style="34" customWidth="1"/>
    <col min="15829" max="15829" width="21.26953125" style="34" customWidth="1"/>
    <col min="15830" max="15830" width="8.81640625" style="34" customWidth="1"/>
    <col min="15831" max="16078" width="8.7265625" style="34"/>
    <col min="16079" max="16079" width="6" style="34" customWidth="1"/>
    <col min="16080" max="16080" width="23.453125" style="34" customWidth="1"/>
    <col min="16081" max="16081" width="10" style="34" customWidth="1"/>
    <col min="16082" max="16082" width="27.7265625" style="34" customWidth="1"/>
    <col min="16083" max="16083" width="25.26953125" style="34" customWidth="1"/>
    <col min="16084" max="16084" width="16.54296875" style="34" customWidth="1"/>
    <col min="16085" max="16085" width="21.26953125" style="34" customWidth="1"/>
    <col min="16086" max="16086" width="8.81640625" style="34" customWidth="1"/>
    <col min="16087" max="16327" width="8.7265625" style="34"/>
    <col min="16328" max="16384" width="9.1796875" style="34" customWidth="1"/>
  </cols>
  <sheetData>
    <row r="1" spans="1:52" s="4" customFormat="1" ht="17.5" x14ac:dyDescent="0.35">
      <c r="A1" s="1211" t="s">
        <v>236</v>
      </c>
      <c r="B1" s="1211"/>
      <c r="C1" s="1211"/>
      <c r="D1" s="1212" t="s">
        <v>1</v>
      </c>
      <c r="E1" s="1212"/>
      <c r="F1" s="1212"/>
      <c r="G1" s="1212"/>
      <c r="H1" s="1212"/>
      <c r="I1" s="1212"/>
      <c r="J1" s="368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  <c r="AQ1" s="151"/>
      <c r="AR1" s="151"/>
      <c r="AS1" s="151"/>
      <c r="AT1" s="151"/>
      <c r="AU1" s="151"/>
      <c r="AV1" s="151"/>
      <c r="AW1" s="151"/>
    </row>
    <row r="2" spans="1:52" s="4" customFormat="1" ht="17.5" x14ac:dyDescent="0.35">
      <c r="A2" s="1213" t="s">
        <v>7</v>
      </c>
      <c r="B2" s="1213"/>
      <c r="C2" s="1213"/>
      <c r="D2" s="1212" t="s">
        <v>3</v>
      </c>
      <c r="E2" s="1212"/>
      <c r="F2" s="1212"/>
      <c r="G2" s="1212"/>
      <c r="H2" s="1212"/>
      <c r="I2" s="1212"/>
      <c r="J2" s="368"/>
      <c r="K2" s="368"/>
      <c r="L2" s="368"/>
      <c r="M2" s="368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  <c r="AQ2" s="151"/>
      <c r="AR2" s="151"/>
      <c r="AS2" s="151"/>
      <c r="AT2" s="151"/>
      <c r="AU2" s="151"/>
      <c r="AV2" s="151"/>
      <c r="AW2" s="151"/>
    </row>
    <row r="3" spans="1:52" s="5" customFormat="1" ht="20.25" customHeight="1" x14ac:dyDescent="0.4">
      <c r="A3" s="1214" t="s">
        <v>246</v>
      </c>
      <c r="B3" s="1214"/>
      <c r="C3" s="1214"/>
      <c r="D3" s="1214"/>
      <c r="E3" s="1214"/>
      <c r="F3" s="1214"/>
      <c r="G3" s="1214"/>
      <c r="H3" s="1214"/>
      <c r="I3" s="1214"/>
      <c r="J3" s="1214"/>
      <c r="K3" s="1214"/>
      <c r="L3" s="1214"/>
      <c r="M3" s="1214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  <c r="AQ3" s="152"/>
      <c r="AR3" s="152"/>
      <c r="AS3" s="152"/>
      <c r="AT3" s="152"/>
      <c r="AU3" s="152"/>
      <c r="AV3" s="152"/>
      <c r="AW3" s="152"/>
    </row>
    <row r="4" spans="1:52" s="5" customFormat="1" ht="16.5" x14ac:dyDescent="0.35">
      <c r="A4" s="6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Q4" s="152"/>
      <c r="AR4" s="152"/>
      <c r="AS4" s="152"/>
      <c r="AT4" s="152"/>
      <c r="AU4" s="152">
        <f>54-18</f>
        <v>36</v>
      </c>
      <c r="AV4" s="152">
        <f>51-17</f>
        <v>34</v>
      </c>
      <c r="AW4" s="152"/>
    </row>
    <row r="5" spans="1:52" s="5" customFormat="1" ht="33" customHeight="1" x14ac:dyDescent="0.25">
      <c r="A5" s="1215" t="s">
        <v>0</v>
      </c>
      <c r="B5" s="1215" t="s">
        <v>4</v>
      </c>
      <c r="C5" s="1215" t="s">
        <v>74</v>
      </c>
      <c r="D5" s="1215" t="s">
        <v>70</v>
      </c>
      <c r="E5" s="1198" t="s">
        <v>247</v>
      </c>
      <c r="F5" s="1198"/>
      <c r="G5" s="1198"/>
      <c r="H5" s="1198"/>
      <c r="I5" s="1179" t="s">
        <v>114</v>
      </c>
      <c r="J5" s="1165" t="s">
        <v>422</v>
      </c>
      <c r="K5" s="1166"/>
      <c r="L5" s="1200" t="s">
        <v>181</v>
      </c>
      <c r="M5" s="1201"/>
      <c r="N5" s="1218" t="s">
        <v>111</v>
      </c>
      <c r="O5" s="1218"/>
      <c r="P5" s="1203" t="s">
        <v>108</v>
      </c>
      <c r="Q5" s="1204"/>
      <c r="R5" s="1219" t="s">
        <v>112</v>
      </c>
      <c r="S5" s="1220"/>
      <c r="T5" s="1220"/>
      <c r="U5" s="1220"/>
      <c r="V5" s="1221"/>
      <c r="W5" s="1188" t="s">
        <v>115</v>
      </c>
      <c r="X5" s="1190" t="s">
        <v>86</v>
      </c>
      <c r="Y5" s="1198" t="s">
        <v>116</v>
      </c>
      <c r="Z5" s="1198"/>
      <c r="AA5" s="1198"/>
      <c r="AB5" s="1198"/>
      <c r="AC5" s="1179" t="s">
        <v>114</v>
      </c>
      <c r="AD5" s="1200" t="s">
        <v>181</v>
      </c>
      <c r="AE5" s="1201"/>
      <c r="AF5" s="1202" t="s">
        <v>111</v>
      </c>
      <c r="AG5" s="1202"/>
      <c r="AH5" s="1203" t="s">
        <v>108</v>
      </c>
      <c r="AI5" s="1204"/>
      <c r="AJ5" s="1187" t="s">
        <v>113</v>
      </c>
      <c r="AK5" s="1187"/>
      <c r="AL5" s="1187"/>
      <c r="AM5" s="1187"/>
      <c r="AN5" s="1187"/>
      <c r="AO5" s="1188" t="s">
        <v>115</v>
      </c>
      <c r="AP5" s="1190" t="s">
        <v>86</v>
      </c>
      <c r="AQ5" s="152"/>
      <c r="AR5" s="152" t="s">
        <v>184</v>
      </c>
      <c r="AS5" s="152" t="s">
        <v>185</v>
      </c>
      <c r="AT5" s="152" t="s">
        <v>186</v>
      </c>
      <c r="AU5" s="153" t="s">
        <v>187</v>
      </c>
      <c r="AV5" s="153" t="s">
        <v>188</v>
      </c>
      <c r="AW5" s="153" t="s">
        <v>189</v>
      </c>
      <c r="AX5" s="1163" t="s">
        <v>581</v>
      </c>
      <c r="AY5" s="1163" t="s">
        <v>582</v>
      </c>
    </row>
    <row r="6" spans="1:52" s="5" customFormat="1" ht="89.5" customHeight="1" x14ac:dyDescent="0.25">
      <c r="A6" s="1215"/>
      <c r="B6" s="1215"/>
      <c r="C6" s="1215"/>
      <c r="D6" s="1215"/>
      <c r="E6" s="1175" t="s">
        <v>248</v>
      </c>
      <c r="F6" s="1175"/>
      <c r="G6" s="1176" t="s">
        <v>150</v>
      </c>
      <c r="H6" s="1176"/>
      <c r="I6" s="1179"/>
      <c r="J6" s="1167" t="s">
        <v>182</v>
      </c>
      <c r="K6" s="1167" t="s">
        <v>423</v>
      </c>
      <c r="L6" s="1177" t="s">
        <v>182</v>
      </c>
      <c r="M6" s="1177" t="s">
        <v>101</v>
      </c>
      <c r="N6" s="1205" t="s">
        <v>119</v>
      </c>
      <c r="O6" s="1206" t="s">
        <v>101</v>
      </c>
      <c r="P6" s="1208" t="s">
        <v>117</v>
      </c>
      <c r="Q6" s="1208" t="s">
        <v>101</v>
      </c>
      <c r="R6" s="1193" t="s">
        <v>103</v>
      </c>
      <c r="S6" s="1193" t="s">
        <v>104</v>
      </c>
      <c r="T6" s="1193" t="s">
        <v>105</v>
      </c>
      <c r="U6" s="1193" t="s">
        <v>106</v>
      </c>
      <c r="V6" s="1193" t="s">
        <v>107</v>
      </c>
      <c r="W6" s="1188"/>
      <c r="X6" s="1190"/>
      <c r="Y6" s="1175" t="s">
        <v>245</v>
      </c>
      <c r="Z6" s="1175"/>
      <c r="AA6" s="1194" t="s">
        <v>150</v>
      </c>
      <c r="AB6" s="1194"/>
      <c r="AC6" s="1179"/>
      <c r="AD6" s="1177" t="s">
        <v>182</v>
      </c>
      <c r="AE6" s="1177" t="s">
        <v>101</v>
      </c>
      <c r="AF6" s="1205" t="s">
        <v>119</v>
      </c>
      <c r="AG6" s="1206" t="s">
        <v>101</v>
      </c>
      <c r="AH6" s="1208" t="s">
        <v>117</v>
      </c>
      <c r="AI6" s="1208" t="s">
        <v>101</v>
      </c>
      <c r="AJ6" s="1193" t="s">
        <v>103</v>
      </c>
      <c r="AK6" s="1193" t="s">
        <v>104</v>
      </c>
      <c r="AL6" s="1193" t="s">
        <v>105</v>
      </c>
      <c r="AM6" s="1193" t="s">
        <v>106</v>
      </c>
      <c r="AN6" s="1196" t="s">
        <v>107</v>
      </c>
      <c r="AO6" s="1188"/>
      <c r="AP6" s="1190"/>
      <c r="AQ6" s="152"/>
      <c r="AR6" s="152" t="s">
        <v>190</v>
      </c>
      <c r="AS6" s="152" t="s">
        <v>190</v>
      </c>
      <c r="AT6" s="152" t="s">
        <v>190</v>
      </c>
      <c r="AU6" s="152"/>
      <c r="AV6" s="152"/>
      <c r="AW6" s="152"/>
      <c r="AX6" s="1163"/>
      <c r="AY6" s="1163"/>
    </row>
    <row r="7" spans="1:52" s="5" customFormat="1" ht="65.150000000000006" customHeight="1" x14ac:dyDescent="0.25">
      <c r="A7" s="1215"/>
      <c r="B7" s="1215"/>
      <c r="C7" s="1215"/>
      <c r="D7" s="1215"/>
      <c r="E7" s="363" t="s">
        <v>183</v>
      </c>
      <c r="F7" s="363" t="s">
        <v>5</v>
      </c>
      <c r="G7" s="363" t="s">
        <v>89</v>
      </c>
      <c r="H7" s="363" t="s">
        <v>2</v>
      </c>
      <c r="I7" s="1179"/>
      <c r="J7" s="1168"/>
      <c r="K7" s="1168"/>
      <c r="L7" s="1178"/>
      <c r="M7" s="1178"/>
      <c r="N7" s="1205"/>
      <c r="O7" s="1216"/>
      <c r="P7" s="1217"/>
      <c r="Q7" s="1217"/>
      <c r="R7" s="1193"/>
      <c r="S7" s="1193"/>
      <c r="T7" s="1193"/>
      <c r="U7" s="1193"/>
      <c r="V7" s="1193"/>
      <c r="W7" s="1188"/>
      <c r="X7" s="1191"/>
      <c r="Y7" s="1138" t="s">
        <v>118</v>
      </c>
      <c r="Z7" s="1138" t="s">
        <v>5</v>
      </c>
      <c r="AA7" s="1138" t="s">
        <v>89</v>
      </c>
      <c r="AB7" s="1138" t="s">
        <v>2</v>
      </c>
      <c r="AC7" s="1199"/>
      <c r="AD7" s="1210"/>
      <c r="AE7" s="1210"/>
      <c r="AF7" s="1206"/>
      <c r="AG7" s="1207"/>
      <c r="AH7" s="1209"/>
      <c r="AI7" s="1209"/>
      <c r="AJ7" s="1195"/>
      <c r="AK7" s="1195"/>
      <c r="AL7" s="1195"/>
      <c r="AM7" s="1195"/>
      <c r="AN7" s="1197"/>
      <c r="AO7" s="1189"/>
      <c r="AP7" s="1191"/>
      <c r="AQ7" s="152"/>
      <c r="AR7" s="152"/>
      <c r="AS7" s="152" t="s">
        <v>191</v>
      </c>
      <c r="AT7" s="152"/>
      <c r="AU7" s="152">
        <f>SUM(AU10:AU69)</f>
        <v>1009</v>
      </c>
      <c r="AV7" s="152" t="e">
        <f>SUM(AV10:AV69)</f>
        <v>#VALUE!</v>
      </c>
      <c r="AW7" s="152" t="e">
        <f>AV7+AU7</f>
        <v>#VALUE!</v>
      </c>
      <c r="AX7" s="1164"/>
      <c r="AY7" s="1164"/>
    </row>
    <row r="8" spans="1:52" s="36" customFormat="1" ht="15" x14ac:dyDescent="0.3">
      <c r="A8" s="365">
        <v>1</v>
      </c>
      <c r="B8" s="365">
        <v>2</v>
      </c>
      <c r="C8" s="365">
        <v>3</v>
      </c>
      <c r="D8" s="365">
        <v>4</v>
      </c>
      <c r="E8" s="365">
        <v>5</v>
      </c>
      <c r="F8" s="365">
        <v>6</v>
      </c>
      <c r="G8" s="365">
        <v>7</v>
      </c>
      <c r="H8" s="365">
        <v>8</v>
      </c>
      <c r="I8" s="362">
        <v>9</v>
      </c>
      <c r="J8" s="113">
        <v>10</v>
      </c>
      <c r="K8" s="378">
        <v>11</v>
      </c>
      <c r="L8" s="113">
        <v>12</v>
      </c>
      <c r="M8" s="114">
        <v>13</v>
      </c>
      <c r="N8" s="113">
        <v>14</v>
      </c>
      <c r="O8" s="115">
        <v>15</v>
      </c>
      <c r="P8" s="10">
        <v>16</v>
      </c>
      <c r="Q8" s="11">
        <v>16</v>
      </c>
      <c r="R8" s="116">
        <v>17</v>
      </c>
      <c r="S8" s="364">
        <v>18</v>
      </c>
      <c r="T8" s="116">
        <v>19</v>
      </c>
      <c r="U8" s="364">
        <v>20</v>
      </c>
      <c r="V8" s="116">
        <v>21</v>
      </c>
      <c r="W8" s="15">
        <v>22</v>
      </c>
      <c r="X8" s="353">
        <v>23</v>
      </c>
      <c r="Y8" s="1128">
        <v>23</v>
      </c>
      <c r="Z8" s="117">
        <v>24</v>
      </c>
      <c r="AA8" s="1128">
        <v>25</v>
      </c>
      <c r="AB8" s="117">
        <v>26</v>
      </c>
      <c r="AC8" s="1127">
        <v>27</v>
      </c>
      <c r="AD8" s="117">
        <v>28</v>
      </c>
      <c r="AE8" s="114">
        <v>29</v>
      </c>
      <c r="AF8" s="117">
        <v>30</v>
      </c>
      <c r="AG8" s="1139">
        <v>31</v>
      </c>
      <c r="AH8" s="117">
        <v>32</v>
      </c>
      <c r="AI8" s="11">
        <v>33</v>
      </c>
      <c r="AJ8" s="145">
        <v>34</v>
      </c>
      <c r="AK8" s="145">
        <v>35</v>
      </c>
      <c r="AL8" s="145">
        <v>36</v>
      </c>
      <c r="AM8" s="145">
        <v>37</v>
      </c>
      <c r="AN8" s="145">
        <v>38</v>
      </c>
      <c r="AO8" s="70">
        <v>39</v>
      </c>
      <c r="AP8" s="35">
        <v>40</v>
      </c>
      <c r="AQ8" s="1140"/>
      <c r="AR8" s="1140"/>
      <c r="AS8" s="1140"/>
      <c r="AT8" s="1140"/>
      <c r="AU8" s="1140"/>
      <c r="AV8" s="1140"/>
      <c r="AW8" s="1140"/>
      <c r="AX8" s="747"/>
      <c r="AY8" s="747"/>
    </row>
    <row r="9" spans="1:52" s="5" customFormat="1" ht="15" x14ac:dyDescent="0.3">
      <c r="A9" s="15"/>
      <c r="B9" s="16"/>
      <c r="C9" s="15"/>
      <c r="D9" s="15"/>
      <c r="E9" s="365"/>
      <c r="F9" s="365"/>
      <c r="G9" s="365"/>
      <c r="H9" s="365"/>
      <c r="I9" s="362"/>
      <c r="J9" s="113"/>
      <c r="K9" s="378"/>
      <c r="L9" s="113"/>
      <c r="M9" s="114"/>
      <c r="N9" s="12"/>
      <c r="O9" s="13"/>
      <c r="P9" s="12"/>
      <c r="Q9" s="132"/>
      <c r="R9" s="139"/>
      <c r="S9" s="139"/>
      <c r="T9" s="139"/>
      <c r="U9" s="139"/>
      <c r="V9" s="139"/>
      <c r="W9" s="2"/>
      <c r="X9" s="127"/>
      <c r="Y9" s="1128"/>
      <c r="Z9" s="1128"/>
      <c r="AA9" s="1128"/>
      <c r="AB9" s="1128"/>
      <c r="AC9" s="1127"/>
      <c r="AD9" s="114"/>
      <c r="AE9" s="114"/>
      <c r="AF9" s="12"/>
      <c r="AG9" s="13"/>
      <c r="AH9" s="12"/>
      <c r="AI9" s="132"/>
      <c r="AJ9" s="139"/>
      <c r="AK9" s="139"/>
      <c r="AL9" s="139"/>
      <c r="AM9" s="139"/>
      <c r="AN9" s="139"/>
      <c r="AO9" s="2"/>
      <c r="AP9" s="14"/>
      <c r="AQ9" s="1141"/>
      <c r="AR9" s="1141"/>
      <c r="AS9" s="1141"/>
      <c r="AT9" s="1141"/>
      <c r="AU9" s="1141"/>
      <c r="AV9" s="1141"/>
      <c r="AW9" s="1141"/>
      <c r="AX9" s="12"/>
      <c r="AY9" s="12"/>
    </row>
    <row r="10" spans="1:52" s="123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826">
        <f>SUM('T1:T18'!X10)</f>
        <v>11</v>
      </c>
      <c r="Y10" s="826">
        <f>SUM('T1:T18'!Y10)</f>
        <v>0</v>
      </c>
      <c r="Z10" s="826">
        <f>SUM('T1:T18'!Z10)</f>
        <v>0</v>
      </c>
      <c r="AA10" s="826">
        <f>SUM('T1:T18'!AA10)</f>
        <v>0</v>
      </c>
      <c r="AB10" s="826">
        <f>SUM('T1:T18'!AB10)</f>
        <v>165</v>
      </c>
      <c r="AC10" s="826">
        <f>SUM('T1:T18'!AC10)</f>
        <v>165</v>
      </c>
      <c r="AD10" s="826">
        <f>SUM('T1:T18'!AD10)</f>
        <v>0</v>
      </c>
      <c r="AE10" s="826">
        <f>SUM('T1:T18'!AE10)</f>
        <v>33</v>
      </c>
      <c r="AF10" s="826">
        <f>SUM('T1:T18'!AF10)</f>
        <v>0</v>
      </c>
      <c r="AG10" s="826">
        <f>SUM('T1:T18'!AG10)</f>
        <v>0</v>
      </c>
      <c r="AH10" s="826">
        <f>SUM('T1:T18'!AH10)</f>
        <v>0</v>
      </c>
      <c r="AI10" s="826">
        <f>SUM('T1:T18'!AI10)</f>
        <v>0</v>
      </c>
      <c r="AJ10" s="826">
        <f>SUM('T1:T18'!AJ10)</f>
        <v>0</v>
      </c>
      <c r="AK10" s="826">
        <f>SUM('T1:T18'!AK10)</f>
        <v>0</v>
      </c>
      <c r="AL10" s="826">
        <f>SUM('T1:T18'!AL10)</f>
        <v>0</v>
      </c>
      <c r="AM10" s="826">
        <f>SUM('T1:T18'!AM10)</f>
        <v>0</v>
      </c>
      <c r="AN10" s="826">
        <f>SUM('T1:T18'!AN10)</f>
        <v>0</v>
      </c>
      <c r="AO10" s="826">
        <f>SUM('T1:T18'!AO10)</f>
        <v>198</v>
      </c>
      <c r="AP10" s="826">
        <f>SUM('T1:T18'!AP10)</f>
        <v>0</v>
      </c>
      <c r="AQ10" s="826">
        <f>SUM('T1:T18'!AQ10)</f>
        <v>0</v>
      </c>
      <c r="AR10" s="826">
        <f>SUM('T1:T18'!AR10)</f>
        <v>198</v>
      </c>
      <c r="AS10" s="826">
        <f>SUM('T1:T18'!AS10)</f>
        <v>198</v>
      </c>
      <c r="AT10" s="826">
        <f>SUM('T1:T18'!AT10)</f>
        <v>198</v>
      </c>
      <c r="AU10" s="826">
        <f>SUM('T1:T18'!AU10)</f>
        <v>198</v>
      </c>
      <c r="AV10" s="826">
        <f>SUM('T1:T18'!AV10)</f>
        <v>187</v>
      </c>
      <c r="AW10" s="826">
        <f>SUM('T1:T18'!AW10)</f>
        <v>385</v>
      </c>
      <c r="AX10" s="826">
        <f>SUM('T1:T18'!AX10)</f>
        <v>11</v>
      </c>
      <c r="AY10" s="826">
        <f>SUM('T1:T18'!AY10)</f>
        <v>0</v>
      </c>
    </row>
    <row r="11" spans="1:52" s="124" customFormat="1" ht="74.5" customHeight="1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0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1">I11+K11+M11+O11+Q11+R11+S11+T11+U11+V11</f>
        <v>20</v>
      </c>
      <c r="X11" s="826">
        <f>SUM('T1:T18'!X11)</f>
        <v>33</v>
      </c>
      <c r="Y11" s="77" t="s">
        <v>147</v>
      </c>
      <c r="Z11" s="76">
        <v>7</v>
      </c>
      <c r="AA11" s="77" t="s">
        <v>148</v>
      </c>
      <c r="AB11" s="76">
        <v>13</v>
      </c>
      <c r="AC11" s="1">
        <f t="shared" ref="AC11:AC54" si="2">Z11+AB11</f>
        <v>20</v>
      </c>
      <c r="AD11" s="128"/>
      <c r="AE11" s="119"/>
      <c r="AF11" s="77">
        <v>0</v>
      </c>
      <c r="AG11" s="138">
        <v>0</v>
      </c>
      <c r="AH11" s="77"/>
      <c r="AI11" s="21"/>
      <c r="AJ11" s="129">
        <v>0</v>
      </c>
      <c r="AK11" s="129">
        <v>0</v>
      </c>
      <c r="AL11" s="129">
        <v>0</v>
      </c>
      <c r="AM11" s="129">
        <v>0</v>
      </c>
      <c r="AN11" s="129">
        <v>0</v>
      </c>
      <c r="AO11" s="80">
        <f t="shared" ref="AO11:AO54" si="3">AC11+AE11+AG11+AI11+AJ11+AK11+AL11+AM11+AN11</f>
        <v>20</v>
      </c>
      <c r="AP11" s="130" t="s">
        <v>149</v>
      </c>
      <c r="AQ11" s="1142"/>
      <c r="AR11" s="1142">
        <f t="shared" ref="AR11:AR54" si="4">I11+M11</f>
        <v>20</v>
      </c>
      <c r="AS11" s="1143">
        <f t="shared" ref="AS11:AS54" si="5">AR11+O11</f>
        <v>20</v>
      </c>
      <c r="AT11" s="1142">
        <f t="shared" ref="AT11:AT54" si="6">AR11</f>
        <v>20</v>
      </c>
      <c r="AU11" s="1142">
        <f t="shared" ref="AU11:AU54" si="7">(((I11+M11)*18)-(17*18))+(O11*10)+Q11+R11+S11+T11+U11+V11</f>
        <v>54</v>
      </c>
      <c r="AV11" s="1142">
        <f>(((AC11+AE11)*17)-(17*17))+(AG11*17)+AI11+AJ11+AK11+AL11+AM11+AN11</f>
        <v>51</v>
      </c>
      <c r="AW11" s="1142">
        <f t="shared" ref="AW11:AW54" si="8">AU11+AV11</f>
        <v>105</v>
      </c>
      <c r="AX11" s="826">
        <f>SUM('T1:T18'!AX11)</f>
        <v>33</v>
      </c>
      <c r="AY11" s="826">
        <f>SUM('T1:T18'!AY11)</f>
        <v>0</v>
      </c>
    </row>
    <row r="12" spans="1:52" s="123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1"/>
        <v>19</v>
      </c>
      <c r="X12" s="826">
        <f>SUM('T1:T18'!X12)</f>
        <v>22</v>
      </c>
      <c r="Y12" s="126"/>
      <c r="Z12" s="80">
        <f>N12+P12+R12+T12+U12+V12+W12+X12+Y12</f>
        <v>41</v>
      </c>
      <c r="AA12" s="19" t="s">
        <v>148</v>
      </c>
      <c r="AB12" s="19">
        <v>13</v>
      </c>
      <c r="AC12" s="1">
        <f t="shared" si="2"/>
        <v>54</v>
      </c>
      <c r="AD12" s="149" t="s">
        <v>210</v>
      </c>
      <c r="AE12" s="118">
        <v>6</v>
      </c>
      <c r="AF12" s="20"/>
      <c r="AG12" s="138"/>
      <c r="AH12" s="20"/>
      <c r="AI12" s="21"/>
      <c r="AJ12" s="126"/>
      <c r="AK12" s="126"/>
      <c r="AL12" s="126"/>
      <c r="AM12" s="126"/>
      <c r="AN12" s="126"/>
      <c r="AO12" s="80">
        <f t="shared" si="3"/>
        <v>60</v>
      </c>
      <c r="AP12" s="131"/>
      <c r="AQ12" s="1142"/>
      <c r="AR12" s="1142">
        <f t="shared" si="4"/>
        <v>19</v>
      </c>
      <c r="AS12" s="1143">
        <f t="shared" si="5"/>
        <v>19</v>
      </c>
      <c r="AT12" s="1142">
        <f t="shared" si="6"/>
        <v>19</v>
      </c>
      <c r="AU12" s="1142">
        <f t="shared" si="7"/>
        <v>36</v>
      </c>
      <c r="AV12" s="1142">
        <f>(((AC12+AE12)*17)-(17*17))+(AG12*17)+AI12+AJ12+AK12+AL12+AM12+AN12</f>
        <v>731</v>
      </c>
      <c r="AW12" s="1142">
        <f t="shared" si="8"/>
        <v>767</v>
      </c>
      <c r="AX12" s="826">
        <f>SUM('T1:T18'!AX12)</f>
        <v>22</v>
      </c>
      <c r="AY12" s="826">
        <f>SUM('T1:T18'!AY12)</f>
        <v>0</v>
      </c>
    </row>
    <row r="13" spans="1:52" s="32" customFormat="1" ht="18.5" x14ac:dyDescent="0.35">
      <c r="A13" s="25" t="s">
        <v>10</v>
      </c>
      <c r="B13" s="26" t="s">
        <v>51</v>
      </c>
      <c r="C13" s="27"/>
      <c r="D13" s="28"/>
      <c r="E13" s="216"/>
      <c r="F13" s="109"/>
      <c r="G13" s="18"/>
      <c r="H13" s="216"/>
      <c r="I13" s="325"/>
      <c r="J13" s="18"/>
      <c r="K13" s="381"/>
      <c r="L13" s="19"/>
      <c r="M13" s="202"/>
      <c r="N13" s="125"/>
      <c r="O13" s="326"/>
      <c r="P13" s="125"/>
      <c r="Q13" s="327"/>
      <c r="R13" s="126"/>
      <c r="S13" s="349"/>
      <c r="T13" s="193"/>
      <c r="U13" s="193"/>
      <c r="V13" s="193"/>
      <c r="W13" s="261"/>
      <c r="X13" s="826"/>
      <c r="Y13" s="193"/>
      <c r="Z13" s="80"/>
      <c r="AA13" s="19"/>
      <c r="AB13" s="23"/>
      <c r="AC13" s="1"/>
      <c r="AD13" s="146"/>
      <c r="AE13" s="120"/>
      <c r="AF13" s="29"/>
      <c r="AG13" s="30"/>
      <c r="AH13" s="29"/>
      <c r="AI13" s="133"/>
      <c r="AJ13" s="140"/>
      <c r="AK13" s="140"/>
      <c r="AL13" s="140"/>
      <c r="AM13" s="140"/>
      <c r="AN13" s="140"/>
      <c r="AO13" s="80"/>
      <c r="AP13" s="31"/>
      <c r="AQ13" s="1144"/>
      <c r="AR13" s="1142"/>
      <c r="AS13" s="1143"/>
      <c r="AT13" s="1142"/>
      <c r="AU13" s="1142"/>
      <c r="AV13" s="1142"/>
      <c r="AW13" s="1142"/>
      <c r="AX13" s="826"/>
      <c r="AY13" s="826"/>
    </row>
    <row r="14" spans="1:52" s="200" customFormat="1" ht="88" customHeight="1" x14ac:dyDescent="0.35">
      <c r="A14" s="99">
        <v>4</v>
      </c>
      <c r="B14" s="341" t="s">
        <v>13</v>
      </c>
      <c r="C14" s="341" t="s">
        <v>49</v>
      </c>
      <c r="D14" s="342" t="s">
        <v>73</v>
      </c>
      <c r="E14" s="343" t="s">
        <v>380</v>
      </c>
      <c r="F14" s="342">
        <v>16</v>
      </c>
      <c r="G14" s="344" t="s">
        <v>141</v>
      </c>
      <c r="H14" s="342">
        <v>1</v>
      </c>
      <c r="I14" s="351">
        <f t="shared" ref="I14:I71" si="9">F14+H14</f>
        <v>17</v>
      </c>
      <c r="J14" s="269"/>
      <c r="K14" s="382"/>
      <c r="L14" s="342"/>
      <c r="M14" s="278"/>
      <c r="N14" s="345"/>
      <c r="O14" s="347"/>
      <c r="P14" s="345"/>
      <c r="Q14" s="348"/>
      <c r="R14" s="350"/>
      <c r="S14" s="350"/>
      <c r="T14" s="350"/>
      <c r="U14" s="350"/>
      <c r="V14" s="350"/>
      <c r="W14" s="261">
        <f t="shared" si="1"/>
        <v>17</v>
      </c>
      <c r="X14" s="826">
        <f>SUM('T1:T18'!X14)</f>
        <v>0</v>
      </c>
      <c r="Y14" s="1145" t="s">
        <v>225</v>
      </c>
      <c r="Z14" s="209">
        <v>24</v>
      </c>
      <c r="AA14" s="217" t="s">
        <v>226</v>
      </c>
      <c r="AB14" s="209">
        <v>1</v>
      </c>
      <c r="AC14" s="1">
        <f t="shared" si="2"/>
        <v>25</v>
      </c>
      <c r="AD14" s="128"/>
      <c r="AE14" s="1146"/>
      <c r="AF14" s="1147"/>
      <c r="AG14" s="1148"/>
      <c r="AH14" s="1147"/>
      <c r="AI14" s="1149"/>
      <c r="AJ14" s="1150"/>
      <c r="AK14" s="1150"/>
      <c r="AL14" s="1150"/>
      <c r="AM14" s="1150"/>
      <c r="AN14" s="1150"/>
      <c r="AO14" s="80">
        <f t="shared" si="3"/>
        <v>25</v>
      </c>
      <c r="AP14" s="1151" t="s">
        <v>151</v>
      </c>
      <c r="AQ14" s="1152"/>
      <c r="AR14" s="1142">
        <f t="shared" si="4"/>
        <v>17</v>
      </c>
      <c r="AS14" s="1143">
        <f t="shared" si="5"/>
        <v>17</v>
      </c>
      <c r="AT14" s="1142">
        <f t="shared" si="6"/>
        <v>17</v>
      </c>
      <c r="AU14" s="1142">
        <f t="shared" si="7"/>
        <v>0</v>
      </c>
      <c r="AV14" s="1142">
        <f t="shared" ref="AV14:AV19" si="10">(((AC14+AE14)*17)-(17*17))+(AG14*17)+AI14+AJ14+AK14+AL14+AM14+AN14</f>
        <v>136</v>
      </c>
      <c r="AW14" s="1142">
        <f t="shared" si="8"/>
        <v>136</v>
      </c>
      <c r="AX14" s="826">
        <f>SUM('T1:T18'!AX14)</f>
        <v>0</v>
      </c>
      <c r="AY14" s="826">
        <f>SUM('T1:T18'!AY14)</f>
        <v>0</v>
      </c>
      <c r="AZ14" s="200">
        <f>O14*8</f>
        <v>0</v>
      </c>
    </row>
    <row r="15" spans="1:52" s="200" customFormat="1" ht="68.5" customHeight="1" x14ac:dyDescent="0.35">
      <c r="A15" s="99">
        <v>5</v>
      </c>
      <c r="B15" s="341" t="s">
        <v>11</v>
      </c>
      <c r="C15" s="341" t="s">
        <v>6</v>
      </c>
      <c r="D15" s="342" t="s">
        <v>73</v>
      </c>
      <c r="E15" s="343" t="s">
        <v>413</v>
      </c>
      <c r="F15" s="342">
        <v>15</v>
      </c>
      <c r="G15" s="344"/>
      <c r="H15" s="342">
        <v>0</v>
      </c>
      <c r="I15" s="351">
        <f t="shared" si="9"/>
        <v>15</v>
      </c>
      <c r="J15" s="269"/>
      <c r="K15" s="382"/>
      <c r="L15" s="342"/>
      <c r="M15" s="278"/>
      <c r="N15" s="344" t="s">
        <v>381</v>
      </c>
      <c r="O15" s="357">
        <v>4</v>
      </c>
      <c r="P15" s="346"/>
      <c r="Q15" s="348"/>
      <c r="R15" s="350"/>
      <c r="S15" s="350"/>
      <c r="T15" s="350"/>
      <c r="U15" s="350"/>
      <c r="V15" s="350"/>
      <c r="W15" s="261">
        <f t="shared" si="1"/>
        <v>19</v>
      </c>
      <c r="X15" s="826">
        <f>SUM('T1:T18'!X15)</f>
        <v>18</v>
      </c>
      <c r="Y15" s="1145" t="s">
        <v>227</v>
      </c>
      <c r="Z15" s="209">
        <v>11</v>
      </c>
      <c r="AA15" s="217" t="s">
        <v>152</v>
      </c>
      <c r="AB15" s="209">
        <v>4</v>
      </c>
      <c r="AC15" s="1">
        <f t="shared" si="2"/>
        <v>15</v>
      </c>
      <c r="AD15" s="128"/>
      <c r="AE15" s="1146"/>
      <c r="AF15" s="1145" t="s">
        <v>171</v>
      </c>
      <c r="AG15" s="1148">
        <v>4</v>
      </c>
      <c r="AH15" s="1145"/>
      <c r="AI15" s="1149"/>
      <c r="AJ15" s="1150"/>
      <c r="AK15" s="1150"/>
      <c r="AL15" s="1150"/>
      <c r="AM15" s="1150"/>
      <c r="AN15" s="1150"/>
      <c r="AO15" s="80">
        <f t="shared" si="3"/>
        <v>19</v>
      </c>
      <c r="AP15" s="1151"/>
      <c r="AQ15" s="1152"/>
      <c r="AR15" s="1142">
        <f t="shared" si="4"/>
        <v>15</v>
      </c>
      <c r="AS15" s="1143">
        <f t="shared" si="5"/>
        <v>19</v>
      </c>
      <c r="AT15" s="1142">
        <f t="shared" si="6"/>
        <v>15</v>
      </c>
      <c r="AU15" s="1142">
        <f t="shared" si="7"/>
        <v>4</v>
      </c>
      <c r="AV15" s="1142">
        <f t="shared" si="10"/>
        <v>34</v>
      </c>
      <c r="AW15" s="1142">
        <f t="shared" si="8"/>
        <v>38</v>
      </c>
      <c r="AX15" s="826">
        <f>SUM('T1:T18'!AX15)</f>
        <v>2</v>
      </c>
      <c r="AY15" s="826">
        <f>SUM('T1:T18'!AY15)</f>
        <v>16</v>
      </c>
      <c r="AZ15" s="200">
        <f>O15*8</f>
        <v>32</v>
      </c>
    </row>
    <row r="16" spans="1:52" s="200" customFormat="1" ht="62" x14ac:dyDescent="0.35">
      <c r="A16" s="329">
        <v>6</v>
      </c>
      <c r="B16" s="341" t="s">
        <v>12</v>
      </c>
      <c r="C16" s="341" t="s">
        <v>6</v>
      </c>
      <c r="D16" s="342" t="s">
        <v>73</v>
      </c>
      <c r="E16" s="343" t="s">
        <v>382</v>
      </c>
      <c r="F16" s="342">
        <v>12</v>
      </c>
      <c r="G16" s="344" t="s">
        <v>383</v>
      </c>
      <c r="H16" s="342">
        <v>4</v>
      </c>
      <c r="I16" s="351">
        <f t="shared" si="9"/>
        <v>16</v>
      </c>
      <c r="J16" s="269"/>
      <c r="K16" s="382"/>
      <c r="L16" s="342"/>
      <c r="M16" s="278"/>
      <c r="N16" s="344" t="s">
        <v>384</v>
      </c>
      <c r="O16" s="357">
        <v>4</v>
      </c>
      <c r="P16" s="346"/>
      <c r="Q16" s="348"/>
      <c r="R16" s="350"/>
      <c r="S16" s="350"/>
      <c r="T16" s="350"/>
      <c r="U16" s="350"/>
      <c r="V16" s="350"/>
      <c r="W16" s="261">
        <f t="shared" si="1"/>
        <v>20</v>
      </c>
      <c r="X16" s="826">
        <f>SUM('T1:T18'!X16)</f>
        <v>29</v>
      </c>
      <c r="Y16" s="1145" t="s">
        <v>228</v>
      </c>
      <c r="Z16" s="209">
        <v>8</v>
      </c>
      <c r="AA16" s="217" t="s">
        <v>229</v>
      </c>
      <c r="AB16" s="209">
        <v>10</v>
      </c>
      <c r="AC16" s="1">
        <f t="shared" si="2"/>
        <v>18</v>
      </c>
      <c r="AD16" s="128"/>
      <c r="AE16" s="1146"/>
      <c r="AF16" s="1145" t="s">
        <v>172</v>
      </c>
      <c r="AG16" s="1148">
        <v>4</v>
      </c>
      <c r="AH16" s="1145"/>
      <c r="AI16" s="1149"/>
      <c r="AJ16" s="1150"/>
      <c r="AK16" s="1150"/>
      <c r="AL16" s="1150"/>
      <c r="AM16" s="1150"/>
      <c r="AN16" s="1150"/>
      <c r="AO16" s="80">
        <f t="shared" si="3"/>
        <v>22</v>
      </c>
      <c r="AP16" s="1151"/>
      <c r="AQ16" s="1152"/>
      <c r="AR16" s="1142">
        <f t="shared" si="4"/>
        <v>16</v>
      </c>
      <c r="AS16" s="1143">
        <f t="shared" si="5"/>
        <v>20</v>
      </c>
      <c r="AT16" s="1142">
        <f t="shared" si="6"/>
        <v>16</v>
      </c>
      <c r="AU16" s="1142">
        <f t="shared" si="7"/>
        <v>22</v>
      </c>
      <c r="AV16" s="1142">
        <f t="shared" si="10"/>
        <v>85</v>
      </c>
      <c r="AW16" s="1142">
        <f t="shared" si="8"/>
        <v>107</v>
      </c>
      <c r="AX16" s="826">
        <f>SUM('T1:T18'!AX16)</f>
        <v>13</v>
      </c>
      <c r="AY16" s="826">
        <f>SUM('T1:T18'!AY16)</f>
        <v>16</v>
      </c>
      <c r="AZ16" s="200">
        <f t="shared" ref="AZ16:AZ68" si="11">O16*8</f>
        <v>32</v>
      </c>
    </row>
    <row r="17" spans="1:52" s="200" customFormat="1" ht="58.5" customHeight="1" x14ac:dyDescent="0.35">
      <c r="A17" s="329">
        <v>7</v>
      </c>
      <c r="B17" s="341" t="s">
        <v>14</v>
      </c>
      <c r="C17" s="341" t="s">
        <v>6</v>
      </c>
      <c r="D17" s="342" t="s">
        <v>73</v>
      </c>
      <c r="E17" s="343" t="s">
        <v>385</v>
      </c>
      <c r="F17" s="342">
        <v>11</v>
      </c>
      <c r="G17" s="344" t="s">
        <v>386</v>
      </c>
      <c r="H17" s="342">
        <v>4</v>
      </c>
      <c r="I17" s="351">
        <f t="shared" si="9"/>
        <v>15</v>
      </c>
      <c r="J17" s="269"/>
      <c r="K17" s="382"/>
      <c r="L17" s="342"/>
      <c r="M17" s="278"/>
      <c r="N17" s="344" t="s">
        <v>387</v>
      </c>
      <c r="O17" s="357">
        <v>4</v>
      </c>
      <c r="P17" s="346"/>
      <c r="Q17" s="348"/>
      <c r="R17" s="350"/>
      <c r="S17" s="350"/>
      <c r="T17" s="350"/>
      <c r="U17" s="350"/>
      <c r="V17" s="350"/>
      <c r="W17" s="261">
        <f t="shared" si="1"/>
        <v>19</v>
      </c>
      <c r="X17" s="826">
        <f>SUM('T1:T18'!X17)</f>
        <v>18</v>
      </c>
      <c r="Y17" s="1145" t="s">
        <v>230</v>
      </c>
      <c r="Z17" s="209">
        <v>14</v>
      </c>
      <c r="AA17" s="217" t="s">
        <v>153</v>
      </c>
      <c r="AB17" s="209">
        <v>4</v>
      </c>
      <c r="AC17" s="1">
        <f t="shared" si="2"/>
        <v>18</v>
      </c>
      <c r="AD17" s="128"/>
      <c r="AE17" s="1146"/>
      <c r="AF17" s="1145" t="s">
        <v>173</v>
      </c>
      <c r="AG17" s="1148">
        <v>4</v>
      </c>
      <c r="AH17" s="1145"/>
      <c r="AI17" s="1149"/>
      <c r="AJ17" s="1150"/>
      <c r="AK17" s="1150"/>
      <c r="AL17" s="1150"/>
      <c r="AM17" s="1150"/>
      <c r="AN17" s="1150"/>
      <c r="AO17" s="80">
        <f t="shared" si="3"/>
        <v>22</v>
      </c>
      <c r="AP17" s="1151"/>
      <c r="AQ17" s="1152"/>
      <c r="AR17" s="1142">
        <f t="shared" si="4"/>
        <v>15</v>
      </c>
      <c r="AS17" s="1143">
        <f t="shared" si="5"/>
        <v>19</v>
      </c>
      <c r="AT17" s="1142">
        <f t="shared" si="6"/>
        <v>15</v>
      </c>
      <c r="AU17" s="1142">
        <f t="shared" si="7"/>
        <v>4</v>
      </c>
      <c r="AV17" s="1142">
        <f t="shared" si="10"/>
        <v>85</v>
      </c>
      <c r="AW17" s="1142">
        <f t="shared" si="8"/>
        <v>89</v>
      </c>
      <c r="AX17" s="826">
        <f>SUM('T1:T18'!AX17)</f>
        <v>2</v>
      </c>
      <c r="AY17" s="826">
        <f>SUM('T1:T18'!AY17)</f>
        <v>16</v>
      </c>
      <c r="AZ17" s="200">
        <f t="shared" si="11"/>
        <v>32</v>
      </c>
    </row>
    <row r="18" spans="1:52" s="200" customFormat="1" ht="62" x14ac:dyDescent="0.35">
      <c r="A18" s="329">
        <v>8</v>
      </c>
      <c r="B18" s="341" t="s">
        <v>15</v>
      </c>
      <c r="C18" s="341" t="s">
        <v>6</v>
      </c>
      <c r="D18" s="342" t="s">
        <v>73</v>
      </c>
      <c r="E18" s="343" t="s">
        <v>400</v>
      </c>
      <c r="F18" s="342">
        <v>17</v>
      </c>
      <c r="G18" s="344" t="s">
        <v>388</v>
      </c>
      <c r="H18" s="342">
        <v>4</v>
      </c>
      <c r="I18" s="351">
        <f t="shared" si="9"/>
        <v>21</v>
      </c>
      <c r="J18" s="269"/>
      <c r="K18" s="382"/>
      <c r="L18" s="342"/>
      <c r="M18" s="278"/>
      <c r="N18" s="346"/>
      <c r="O18" s="347"/>
      <c r="P18" s="346"/>
      <c r="Q18" s="348"/>
      <c r="R18" s="350"/>
      <c r="S18" s="350"/>
      <c r="T18" s="350"/>
      <c r="U18" s="350"/>
      <c r="V18" s="350"/>
      <c r="W18" s="261">
        <f t="shared" si="1"/>
        <v>21</v>
      </c>
      <c r="X18" s="826">
        <f>SUM('T1:T18'!X18)</f>
        <v>44</v>
      </c>
      <c r="Y18" s="1145" t="s">
        <v>231</v>
      </c>
      <c r="Z18" s="209">
        <v>11</v>
      </c>
      <c r="AA18" s="217" t="s">
        <v>154</v>
      </c>
      <c r="AB18" s="209">
        <v>4</v>
      </c>
      <c r="AC18" s="1">
        <f t="shared" si="2"/>
        <v>15</v>
      </c>
      <c r="AD18" s="128"/>
      <c r="AE18" s="1146"/>
      <c r="AF18" s="1145" t="s">
        <v>174</v>
      </c>
      <c r="AG18" s="1148">
        <v>4</v>
      </c>
      <c r="AH18" s="1145"/>
      <c r="AI18" s="1149"/>
      <c r="AJ18" s="1150"/>
      <c r="AK18" s="1150"/>
      <c r="AL18" s="1150"/>
      <c r="AM18" s="1150"/>
      <c r="AN18" s="1150"/>
      <c r="AO18" s="80">
        <f t="shared" si="3"/>
        <v>19</v>
      </c>
      <c r="AP18" s="1151"/>
      <c r="AQ18" s="1152"/>
      <c r="AR18" s="1142">
        <f t="shared" si="4"/>
        <v>21</v>
      </c>
      <c r="AS18" s="1143">
        <f t="shared" si="5"/>
        <v>21</v>
      </c>
      <c r="AT18" s="1142">
        <f t="shared" si="6"/>
        <v>21</v>
      </c>
      <c r="AU18" s="1142">
        <f t="shared" si="7"/>
        <v>72</v>
      </c>
      <c r="AV18" s="1142">
        <f t="shared" si="10"/>
        <v>34</v>
      </c>
      <c r="AW18" s="1142">
        <f t="shared" si="8"/>
        <v>106</v>
      </c>
      <c r="AX18" s="826">
        <f>SUM('T1:T18'!AX18)</f>
        <v>44</v>
      </c>
      <c r="AY18" s="826">
        <f>SUM('T1:T18'!AY18)</f>
        <v>0</v>
      </c>
      <c r="AZ18" s="200">
        <f t="shared" si="11"/>
        <v>0</v>
      </c>
    </row>
    <row r="19" spans="1:52" s="200" customFormat="1" ht="46.5" x14ac:dyDescent="0.35">
      <c r="A19" s="329">
        <v>9</v>
      </c>
      <c r="B19" s="341" t="s">
        <v>224</v>
      </c>
      <c r="C19" s="341" t="s">
        <v>6</v>
      </c>
      <c r="D19" s="342" t="s">
        <v>73</v>
      </c>
      <c r="E19" s="343" t="s">
        <v>389</v>
      </c>
      <c r="F19" s="342">
        <v>11</v>
      </c>
      <c r="G19" s="344" t="s">
        <v>390</v>
      </c>
      <c r="H19" s="342">
        <v>4</v>
      </c>
      <c r="I19" s="351">
        <f t="shared" si="9"/>
        <v>15</v>
      </c>
      <c r="J19" s="269"/>
      <c r="K19" s="382"/>
      <c r="L19" s="342"/>
      <c r="M19" s="278"/>
      <c r="N19" s="344" t="s">
        <v>391</v>
      </c>
      <c r="O19" s="357">
        <v>4</v>
      </c>
      <c r="P19" s="346"/>
      <c r="Q19" s="348"/>
      <c r="R19" s="350"/>
      <c r="S19" s="350"/>
      <c r="T19" s="350"/>
      <c r="U19" s="350"/>
      <c r="V19" s="350"/>
      <c r="W19" s="261">
        <f t="shared" si="1"/>
        <v>19</v>
      </c>
      <c r="X19" s="826">
        <f>SUM('T1:T18'!X19)</f>
        <v>18</v>
      </c>
      <c r="Y19" s="1145" t="s">
        <v>232</v>
      </c>
      <c r="Z19" s="209">
        <v>15</v>
      </c>
      <c r="AA19" s="217" t="s">
        <v>175</v>
      </c>
      <c r="AB19" s="209">
        <v>4</v>
      </c>
      <c r="AC19" s="1">
        <f t="shared" si="2"/>
        <v>19</v>
      </c>
      <c r="AD19" s="128"/>
      <c r="AE19" s="1146"/>
      <c r="AF19" s="1145"/>
      <c r="AG19" s="1148"/>
      <c r="AH19" s="1145"/>
      <c r="AI19" s="1149"/>
      <c r="AJ19" s="1150"/>
      <c r="AK19" s="1150"/>
      <c r="AL19" s="1150"/>
      <c r="AM19" s="1150"/>
      <c r="AN19" s="1150"/>
      <c r="AO19" s="80">
        <f t="shared" si="3"/>
        <v>19</v>
      </c>
      <c r="AP19" s="1151"/>
      <c r="AQ19" s="1152"/>
      <c r="AR19" s="1142">
        <f t="shared" si="4"/>
        <v>15</v>
      </c>
      <c r="AS19" s="1143">
        <f t="shared" si="5"/>
        <v>19</v>
      </c>
      <c r="AT19" s="1142">
        <f t="shared" si="6"/>
        <v>15</v>
      </c>
      <c r="AU19" s="1142">
        <f t="shared" si="7"/>
        <v>4</v>
      </c>
      <c r="AV19" s="1142">
        <f t="shared" si="10"/>
        <v>34</v>
      </c>
      <c r="AW19" s="1142">
        <f t="shared" si="8"/>
        <v>38</v>
      </c>
      <c r="AX19" s="826">
        <f>SUM('T1:T18'!AX19)</f>
        <v>2</v>
      </c>
      <c r="AY19" s="826">
        <f>SUM('T1:T18'!AY19)</f>
        <v>16</v>
      </c>
      <c r="AZ19" s="200">
        <f t="shared" si="11"/>
        <v>32</v>
      </c>
    </row>
    <row r="20" spans="1:52" s="90" customFormat="1" ht="18.5" x14ac:dyDescent="0.35">
      <c r="A20" s="25" t="s">
        <v>37</v>
      </c>
      <c r="B20" s="26" t="s">
        <v>55</v>
      </c>
      <c r="C20" s="26"/>
      <c r="D20" s="25"/>
      <c r="E20" s="33"/>
      <c r="F20" s="24"/>
      <c r="G20" s="19"/>
      <c r="H20" s="24"/>
      <c r="I20" s="1">
        <f t="shared" si="9"/>
        <v>0</v>
      </c>
      <c r="J20" s="125"/>
      <c r="K20" s="383"/>
      <c r="L20" s="125"/>
      <c r="M20" s="118"/>
      <c r="N20" s="87"/>
      <c r="O20" s="88"/>
      <c r="P20" s="87"/>
      <c r="Q20" s="137"/>
      <c r="R20" s="144"/>
      <c r="S20" s="144"/>
      <c r="T20" s="144"/>
      <c r="U20" s="144"/>
      <c r="V20" s="144"/>
      <c r="W20" s="261"/>
      <c r="X20" s="826"/>
      <c r="Y20" s="33"/>
      <c r="Z20" s="24"/>
      <c r="AA20" s="19"/>
      <c r="AB20" s="24"/>
      <c r="AC20" s="1"/>
      <c r="AD20" s="125"/>
      <c r="AE20" s="118"/>
      <c r="AF20" s="87"/>
      <c r="AG20" s="88"/>
      <c r="AH20" s="87"/>
      <c r="AI20" s="137"/>
      <c r="AJ20" s="144"/>
      <c r="AK20" s="144"/>
      <c r="AL20" s="144"/>
      <c r="AM20" s="144"/>
      <c r="AN20" s="144"/>
      <c r="AO20" s="80"/>
      <c r="AP20" s="89"/>
      <c r="AQ20" s="1153"/>
      <c r="AR20" s="1142"/>
      <c r="AS20" s="1143"/>
      <c r="AT20" s="1142"/>
      <c r="AU20" s="1142"/>
      <c r="AV20" s="1142"/>
      <c r="AW20" s="1142"/>
      <c r="AX20" s="826"/>
      <c r="AY20" s="826"/>
      <c r="AZ20" s="200">
        <f t="shared" si="11"/>
        <v>0</v>
      </c>
    </row>
    <row r="21" spans="1:52" s="8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436</v>
      </c>
      <c r="F21" s="215">
        <v>12</v>
      </c>
      <c r="G21" s="253" t="s">
        <v>437</v>
      </c>
      <c r="H21" s="215">
        <v>7</v>
      </c>
      <c r="I21" s="254">
        <f t="shared" si="9"/>
        <v>19</v>
      </c>
      <c r="J21" s="280"/>
      <c r="K21" s="379"/>
      <c r="L21" s="209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1"/>
        <v>22</v>
      </c>
      <c r="X21" s="826">
        <f>SUM('T1:T18'!X21)</f>
        <v>49</v>
      </c>
      <c r="Y21" s="158" t="s">
        <v>221</v>
      </c>
      <c r="Z21" s="76">
        <v>12</v>
      </c>
      <c r="AA21" s="77" t="s">
        <v>122</v>
      </c>
      <c r="AB21" s="76">
        <v>7</v>
      </c>
      <c r="AC21" s="1">
        <f t="shared" si="2"/>
        <v>19</v>
      </c>
      <c r="AD21" s="128"/>
      <c r="AE21" s="119"/>
      <c r="AF21" s="81"/>
      <c r="AG21" s="30"/>
      <c r="AH21" s="81"/>
      <c r="AI21" s="133"/>
      <c r="AJ21" s="140"/>
      <c r="AK21" s="140"/>
      <c r="AL21" s="140"/>
      <c r="AM21" s="140"/>
      <c r="AN21" s="140"/>
      <c r="AO21" s="80">
        <f t="shared" si="3"/>
        <v>19</v>
      </c>
      <c r="AP21" s="31"/>
      <c r="AQ21" s="1144"/>
      <c r="AR21" s="1142">
        <f t="shared" si="4"/>
        <v>22</v>
      </c>
      <c r="AS21" s="1143">
        <f t="shared" si="5"/>
        <v>22</v>
      </c>
      <c r="AT21" s="1142">
        <f t="shared" si="6"/>
        <v>22</v>
      </c>
      <c r="AU21" s="1142">
        <f t="shared" si="7"/>
        <v>90</v>
      </c>
      <c r="AV21" s="1142" t="e">
        <f>L21+N21+(P21*10)+R21+S21+T21+U21+V21+W21</f>
        <v>#VALUE!</v>
      </c>
      <c r="AW21" s="1142" t="e">
        <f t="shared" si="8"/>
        <v>#VALUE!</v>
      </c>
      <c r="AX21" s="826">
        <f>SUM('T1:T18'!AX21)</f>
        <v>49</v>
      </c>
      <c r="AY21" s="826">
        <f>SUM('T1:T18'!AY21)</f>
        <v>0</v>
      </c>
      <c r="AZ21" s="200">
        <f t="shared" si="11"/>
        <v>0</v>
      </c>
    </row>
    <row r="22" spans="1:52" s="9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434</v>
      </c>
      <c r="F22" s="215">
        <v>15</v>
      </c>
      <c r="G22" s="77" t="s">
        <v>354</v>
      </c>
      <c r="H22" s="215">
        <v>4</v>
      </c>
      <c r="I22" s="254">
        <f t="shared" si="9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1"/>
        <v>19</v>
      </c>
      <c r="X22" s="826">
        <f>SUM('T1:T18'!X22)</f>
        <v>28</v>
      </c>
      <c r="Y22" s="91" t="s">
        <v>124</v>
      </c>
      <c r="Z22" s="76">
        <v>15</v>
      </c>
      <c r="AA22" s="77" t="s">
        <v>123</v>
      </c>
      <c r="AB22" s="76">
        <v>4</v>
      </c>
      <c r="AC22" s="1">
        <f t="shared" si="2"/>
        <v>19</v>
      </c>
      <c r="AD22" s="128"/>
      <c r="AE22" s="119"/>
      <c r="AF22" s="92" t="s">
        <v>169</v>
      </c>
      <c r="AG22" s="13">
        <v>2</v>
      </c>
      <c r="AH22" s="92"/>
      <c r="AI22" s="132"/>
      <c r="AJ22" s="139"/>
      <c r="AK22" s="139"/>
      <c r="AL22" s="139"/>
      <c r="AM22" s="139"/>
      <c r="AN22" s="139"/>
      <c r="AO22" s="80">
        <f t="shared" si="3"/>
        <v>21</v>
      </c>
      <c r="AP22" s="14"/>
      <c r="AQ22" s="1141"/>
      <c r="AR22" s="1142">
        <f t="shared" si="4"/>
        <v>19</v>
      </c>
      <c r="AS22" s="1143">
        <f t="shared" si="5"/>
        <v>19</v>
      </c>
      <c r="AT22" s="1142">
        <f t="shared" si="6"/>
        <v>19</v>
      </c>
      <c r="AU22" s="1142">
        <f t="shared" si="7"/>
        <v>36</v>
      </c>
      <c r="AV22" s="1142">
        <f>L22+N22+(P22*10)+R22+S22+T22+U22+V22+W22</f>
        <v>19</v>
      </c>
      <c r="AW22" s="1142">
        <f t="shared" si="8"/>
        <v>55</v>
      </c>
      <c r="AX22" s="826">
        <f>SUM('T1:T18'!AX22)</f>
        <v>28</v>
      </c>
      <c r="AY22" s="826">
        <f>SUM('T1:T18'!AY22)</f>
        <v>0</v>
      </c>
      <c r="AZ22" s="200">
        <f t="shared" si="11"/>
        <v>0</v>
      </c>
    </row>
    <row r="23" spans="1:52" s="9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435</v>
      </c>
      <c r="F23" s="215">
        <v>12</v>
      </c>
      <c r="G23" s="253" t="s">
        <v>375</v>
      </c>
      <c r="H23" s="215">
        <v>4</v>
      </c>
      <c r="I23" s="254">
        <f t="shared" si="9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1"/>
        <v>19</v>
      </c>
      <c r="X23" s="826">
        <f>SUM('T1:T18'!X23)</f>
        <v>22</v>
      </c>
      <c r="Y23" s="91" t="s">
        <v>222</v>
      </c>
      <c r="Z23" s="76">
        <v>15</v>
      </c>
      <c r="AA23" s="77" t="s">
        <v>125</v>
      </c>
      <c r="AB23" s="76">
        <v>4</v>
      </c>
      <c r="AC23" s="1">
        <f t="shared" si="2"/>
        <v>19</v>
      </c>
      <c r="AD23" s="128"/>
      <c r="AE23" s="119"/>
      <c r="AF23" s="92" t="s">
        <v>170</v>
      </c>
      <c r="AG23" s="13">
        <v>2</v>
      </c>
      <c r="AH23" s="92"/>
      <c r="AI23" s="132"/>
      <c r="AJ23" s="139"/>
      <c r="AK23" s="139"/>
      <c r="AL23" s="139"/>
      <c r="AM23" s="139"/>
      <c r="AN23" s="139"/>
      <c r="AO23" s="80">
        <f t="shared" si="3"/>
        <v>21</v>
      </c>
      <c r="AP23" s="14"/>
      <c r="AQ23" s="1141"/>
      <c r="AR23" s="1142">
        <f t="shared" si="4"/>
        <v>19</v>
      </c>
      <c r="AS23" s="1143">
        <f t="shared" si="5"/>
        <v>19</v>
      </c>
      <c r="AT23" s="1142">
        <f t="shared" si="6"/>
        <v>19</v>
      </c>
      <c r="AU23" s="1142">
        <f t="shared" si="7"/>
        <v>36</v>
      </c>
      <c r="AV23" s="1142" t="e">
        <f>L23+N23+(P23*10)+R23+S23+T23+U23+V23+W23</f>
        <v>#VALUE!</v>
      </c>
      <c r="AW23" s="1142" t="e">
        <f t="shared" si="8"/>
        <v>#VALUE!</v>
      </c>
      <c r="AX23" s="826">
        <f>SUM('T1:T18'!AX23)</f>
        <v>22</v>
      </c>
      <c r="AY23" s="826">
        <f>SUM('T1:T18'!AY23)</f>
        <v>0</v>
      </c>
      <c r="AZ23" s="200">
        <f t="shared" si="11"/>
        <v>0</v>
      </c>
    </row>
    <row r="24" spans="1:52" s="9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9"/>
        <v>16</v>
      </c>
      <c r="J24" s="280"/>
      <c r="K24" s="379"/>
      <c r="L24" s="255" t="s">
        <v>394</v>
      </c>
      <c r="M24" s="256">
        <v>3</v>
      </c>
      <c r="N24" s="358" t="s">
        <v>378</v>
      </c>
      <c r="O24" s="297">
        <v>2</v>
      </c>
      <c r="P24" s="317"/>
      <c r="Q24" s="263"/>
      <c r="R24" s="264"/>
      <c r="S24" s="264"/>
      <c r="T24" s="264"/>
      <c r="U24" s="264"/>
      <c r="V24" s="264"/>
      <c r="W24" s="261">
        <f t="shared" si="1"/>
        <v>21</v>
      </c>
      <c r="X24" s="826">
        <f>SUM('T1:T18'!X24)</f>
        <v>30</v>
      </c>
      <c r="Y24" s="91" t="s">
        <v>233</v>
      </c>
      <c r="Z24" s="76">
        <v>18</v>
      </c>
      <c r="AA24" s="77" t="s">
        <v>126</v>
      </c>
      <c r="AB24" s="76">
        <v>4</v>
      </c>
      <c r="AC24" s="1">
        <f t="shared" si="2"/>
        <v>22</v>
      </c>
      <c r="AD24" s="128"/>
      <c r="AE24" s="119"/>
      <c r="AF24" s="92"/>
      <c r="AG24" s="13"/>
      <c r="AH24" s="92"/>
      <c r="AI24" s="132"/>
      <c r="AJ24" s="139"/>
      <c r="AK24" s="139"/>
      <c r="AL24" s="139"/>
      <c r="AM24" s="139"/>
      <c r="AN24" s="139"/>
      <c r="AO24" s="80">
        <f t="shared" si="3"/>
        <v>22</v>
      </c>
      <c r="AP24" s="14"/>
      <c r="AQ24" s="1141"/>
      <c r="AR24" s="1142">
        <f t="shared" si="4"/>
        <v>19</v>
      </c>
      <c r="AS24" s="1143">
        <f t="shared" si="5"/>
        <v>21</v>
      </c>
      <c r="AT24" s="1142">
        <f t="shared" si="6"/>
        <v>19</v>
      </c>
      <c r="AU24" s="1142">
        <f t="shared" si="7"/>
        <v>56</v>
      </c>
      <c r="AV24" s="1142" t="e">
        <f>L24+N24+(P24*10)+R24+S24+T24+U24+V24+W24</f>
        <v>#VALUE!</v>
      </c>
      <c r="AW24" s="1142" t="e">
        <f t="shared" si="8"/>
        <v>#VALUE!</v>
      </c>
      <c r="AX24" s="826">
        <f>SUM('T1:T18'!AX24)</f>
        <v>22</v>
      </c>
      <c r="AY24" s="826">
        <f>SUM('T1:T18'!AY24)</f>
        <v>8</v>
      </c>
      <c r="AZ24" s="200">
        <f t="shared" si="11"/>
        <v>16</v>
      </c>
    </row>
    <row r="25" spans="1:52" s="9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9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1"/>
        <v>19</v>
      </c>
      <c r="X25" s="826">
        <f>SUM('T1:T18'!X25)</f>
        <v>22</v>
      </c>
      <c r="Y25" s="91"/>
      <c r="Z25" s="76"/>
      <c r="AA25" s="77"/>
      <c r="AB25" s="76"/>
      <c r="AC25" s="1"/>
      <c r="AD25" s="128"/>
      <c r="AE25" s="119"/>
      <c r="AF25" s="92"/>
      <c r="AG25" s="13"/>
      <c r="AH25" s="92"/>
      <c r="AI25" s="132"/>
      <c r="AJ25" s="139"/>
      <c r="AK25" s="139"/>
      <c r="AL25" s="139"/>
      <c r="AM25" s="139"/>
      <c r="AN25" s="139"/>
      <c r="AO25" s="80"/>
      <c r="AP25" s="14"/>
      <c r="AQ25" s="1141"/>
      <c r="AR25" s="1142">
        <f t="shared" si="4"/>
        <v>19</v>
      </c>
      <c r="AS25" s="1143"/>
      <c r="AT25" s="1142">
        <f t="shared" si="6"/>
        <v>19</v>
      </c>
      <c r="AU25" s="1142"/>
      <c r="AV25" s="1142"/>
      <c r="AW25" s="1142"/>
      <c r="AX25" s="826">
        <f>SUM('T1:T18'!AX25)</f>
        <v>22</v>
      </c>
      <c r="AY25" s="826">
        <f>SUM('T1:T18'!AY25)</f>
        <v>0</v>
      </c>
      <c r="AZ25" s="200">
        <f t="shared" si="11"/>
        <v>0</v>
      </c>
    </row>
    <row r="26" spans="1:52" s="32" customFormat="1" ht="18.5" x14ac:dyDescent="0.35">
      <c r="A26" s="25" t="s">
        <v>543</v>
      </c>
      <c r="B26" s="26" t="s">
        <v>16</v>
      </c>
      <c r="C26" s="27"/>
      <c r="D26" s="28"/>
      <c r="E26" s="33"/>
      <c r="F26" s="23"/>
      <c r="G26" s="19"/>
      <c r="H26" s="23"/>
      <c r="I26" s="1">
        <f t="shared" si="9"/>
        <v>0</v>
      </c>
      <c r="J26" s="125"/>
      <c r="K26" s="383"/>
      <c r="L26" s="125"/>
      <c r="M26" s="118"/>
      <c r="N26" s="29"/>
      <c r="O26" s="30"/>
      <c r="P26" s="29"/>
      <c r="Q26" s="133"/>
      <c r="R26" s="140"/>
      <c r="S26" s="140"/>
      <c r="T26" s="140"/>
      <c r="U26" s="140"/>
      <c r="V26" s="140"/>
      <c r="W26" s="261"/>
      <c r="X26" s="826"/>
      <c r="Y26" s="33"/>
      <c r="Z26" s="23"/>
      <c r="AA26" s="19"/>
      <c r="AB26" s="23"/>
      <c r="AC26" s="1"/>
      <c r="AD26" s="125"/>
      <c r="AE26" s="118"/>
      <c r="AF26" s="29"/>
      <c r="AG26" s="30"/>
      <c r="AH26" s="29"/>
      <c r="AI26" s="133"/>
      <c r="AJ26" s="140"/>
      <c r="AK26" s="140"/>
      <c r="AL26" s="140"/>
      <c r="AM26" s="140"/>
      <c r="AN26" s="140"/>
      <c r="AO26" s="80"/>
      <c r="AP26" s="31"/>
      <c r="AQ26" s="1144"/>
      <c r="AR26" s="1142"/>
      <c r="AS26" s="1143"/>
      <c r="AT26" s="1142"/>
      <c r="AU26" s="1142"/>
      <c r="AV26" s="1142"/>
      <c r="AW26" s="1142"/>
      <c r="AX26" s="826"/>
      <c r="AY26" s="826"/>
      <c r="AZ26" s="200">
        <f t="shared" si="11"/>
        <v>0</v>
      </c>
    </row>
    <row r="27" spans="1:52" s="32" customFormat="1" ht="46.5" x14ac:dyDescent="0.35">
      <c r="A27" s="22">
        <v>15</v>
      </c>
      <c r="B27" s="266" t="s">
        <v>17</v>
      </c>
      <c r="C27" s="266" t="s">
        <v>50</v>
      </c>
      <c r="D27" s="267" t="s">
        <v>75</v>
      </c>
      <c r="E27" s="268" t="s">
        <v>326</v>
      </c>
      <c r="F27" s="269">
        <v>12</v>
      </c>
      <c r="G27" s="270" t="s">
        <v>138</v>
      </c>
      <c r="H27" s="269">
        <v>3</v>
      </c>
      <c r="I27" s="254">
        <f t="shared" si="9"/>
        <v>15</v>
      </c>
      <c r="J27" s="274" t="s">
        <v>424</v>
      </c>
      <c r="K27" s="379">
        <v>2</v>
      </c>
      <c r="L27" s="371"/>
      <c r="M27" s="278"/>
      <c r="N27" s="274" t="s">
        <v>446</v>
      </c>
      <c r="O27" s="258">
        <v>2</v>
      </c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1"/>
        <v>19</v>
      </c>
      <c r="X27" s="826">
        <f>SUM('T1:T18'!X27)</f>
        <v>34</v>
      </c>
      <c r="Y27" s="1145" t="s">
        <v>194</v>
      </c>
      <c r="Z27" s="18">
        <v>13</v>
      </c>
      <c r="AA27" s="209" t="s">
        <v>127</v>
      </c>
      <c r="AB27" s="18">
        <v>3</v>
      </c>
      <c r="AC27" s="1">
        <f t="shared" si="2"/>
        <v>16</v>
      </c>
      <c r="AD27" s="125" t="s">
        <v>193</v>
      </c>
      <c r="AE27" s="118">
        <v>3</v>
      </c>
      <c r="AF27" s="78" t="s">
        <v>176</v>
      </c>
      <c r="AG27" s="79">
        <v>2</v>
      </c>
      <c r="AH27" s="78"/>
      <c r="AI27" s="134"/>
      <c r="AJ27" s="126">
        <v>0</v>
      </c>
      <c r="AK27" s="126">
        <v>0</v>
      </c>
      <c r="AL27" s="126">
        <v>0</v>
      </c>
      <c r="AM27" s="126">
        <v>0</v>
      </c>
      <c r="AN27" s="126">
        <v>0</v>
      </c>
      <c r="AO27" s="80">
        <f t="shared" si="3"/>
        <v>21</v>
      </c>
      <c r="AP27" s="31"/>
      <c r="AQ27" s="1144"/>
      <c r="AR27" s="1142">
        <f t="shared" si="4"/>
        <v>15</v>
      </c>
      <c r="AS27" s="1143">
        <f t="shared" si="5"/>
        <v>17</v>
      </c>
      <c r="AT27" s="1142">
        <f t="shared" si="6"/>
        <v>15</v>
      </c>
      <c r="AU27" s="1142">
        <f t="shared" si="7"/>
        <v>-16</v>
      </c>
      <c r="AV27" s="1142">
        <f t="shared" ref="AV27:AV31" si="12">(((AC27+AE27)*17)-(17*17))+(AG27*17)+AI27+AJ27+AK27+AL27+AM27+AN27</f>
        <v>68</v>
      </c>
      <c r="AW27" s="1142">
        <f t="shared" si="8"/>
        <v>52</v>
      </c>
      <c r="AX27" s="826">
        <f>SUM('T1:T18'!AX27)</f>
        <v>26</v>
      </c>
      <c r="AY27" s="826">
        <f>SUM('T1:T18'!AY27)</f>
        <v>8</v>
      </c>
      <c r="AZ27" s="200">
        <f t="shared" si="11"/>
        <v>16</v>
      </c>
    </row>
    <row r="28" spans="1:52" s="32" customFormat="1" ht="62" x14ac:dyDescent="0.35">
      <c r="A28" s="22">
        <v>16</v>
      </c>
      <c r="B28" s="266" t="s">
        <v>18</v>
      </c>
      <c r="C28" s="266" t="s">
        <v>6</v>
      </c>
      <c r="D28" s="271" t="s">
        <v>75</v>
      </c>
      <c r="E28" s="335" t="s">
        <v>340</v>
      </c>
      <c r="F28" s="269">
        <v>14</v>
      </c>
      <c r="G28" s="273" t="s">
        <v>327</v>
      </c>
      <c r="H28" s="269">
        <v>2</v>
      </c>
      <c r="I28" s="254">
        <f t="shared" si="9"/>
        <v>16</v>
      </c>
      <c r="J28" s="280"/>
      <c r="K28" s="379"/>
      <c r="L28" s="372" t="s">
        <v>401</v>
      </c>
      <c r="M28" s="278">
        <v>3</v>
      </c>
      <c r="N28" s="269" t="s">
        <v>328</v>
      </c>
      <c r="O28" s="258">
        <v>2</v>
      </c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1"/>
        <v>21</v>
      </c>
      <c r="X28" s="826">
        <f>SUM('T1:T18'!X28)</f>
        <v>42</v>
      </c>
      <c r="Y28" s="1145" t="s">
        <v>212</v>
      </c>
      <c r="Z28" s="18">
        <v>10</v>
      </c>
      <c r="AA28" s="217" t="s">
        <v>177</v>
      </c>
      <c r="AB28" s="18">
        <v>6</v>
      </c>
      <c r="AC28" s="1">
        <f t="shared" si="2"/>
        <v>16</v>
      </c>
      <c r="AD28" s="149" t="s">
        <v>195</v>
      </c>
      <c r="AE28" s="118">
        <v>6</v>
      </c>
      <c r="AF28" s="78" t="s">
        <v>178</v>
      </c>
      <c r="AG28" s="79">
        <v>2</v>
      </c>
      <c r="AH28" s="78"/>
      <c r="AI28" s="134"/>
      <c r="AJ28" s="126">
        <v>0</v>
      </c>
      <c r="AK28" s="126">
        <v>0</v>
      </c>
      <c r="AL28" s="126">
        <v>0</v>
      </c>
      <c r="AM28" s="126">
        <v>0</v>
      </c>
      <c r="AN28" s="126">
        <v>0</v>
      </c>
      <c r="AO28" s="80">
        <f t="shared" si="3"/>
        <v>24</v>
      </c>
      <c r="AP28" s="31"/>
      <c r="AQ28" s="1144"/>
      <c r="AR28" s="1142">
        <f t="shared" si="4"/>
        <v>19</v>
      </c>
      <c r="AS28" s="1143">
        <f t="shared" si="5"/>
        <v>21</v>
      </c>
      <c r="AT28" s="1142">
        <f t="shared" si="6"/>
        <v>19</v>
      </c>
      <c r="AU28" s="1142">
        <f t="shared" si="7"/>
        <v>56</v>
      </c>
      <c r="AV28" s="1142">
        <f t="shared" si="12"/>
        <v>119</v>
      </c>
      <c r="AW28" s="1142">
        <f t="shared" si="8"/>
        <v>175</v>
      </c>
      <c r="AX28" s="826">
        <f>SUM('T1:T18'!AX28)</f>
        <v>34</v>
      </c>
      <c r="AY28" s="826">
        <f>SUM('T1:T18'!AY28)</f>
        <v>8</v>
      </c>
      <c r="AZ28" s="200">
        <f t="shared" si="11"/>
        <v>16</v>
      </c>
    </row>
    <row r="29" spans="1:52" s="32" customFormat="1" ht="71.5" customHeight="1" x14ac:dyDescent="0.35">
      <c r="A29" s="22">
        <v>17</v>
      </c>
      <c r="B29" s="266" t="s">
        <v>19</v>
      </c>
      <c r="C29" s="266" t="s">
        <v>6</v>
      </c>
      <c r="D29" s="271" t="s">
        <v>75</v>
      </c>
      <c r="E29" s="336" t="s">
        <v>374</v>
      </c>
      <c r="F29" s="271">
        <v>8</v>
      </c>
      <c r="G29" s="274" t="s">
        <v>329</v>
      </c>
      <c r="H29" s="271">
        <v>4</v>
      </c>
      <c r="I29" s="254">
        <f t="shared" si="9"/>
        <v>12</v>
      </c>
      <c r="J29" s="280"/>
      <c r="K29" s="379"/>
      <c r="L29" s="373" t="s">
        <v>402</v>
      </c>
      <c r="M29" s="256">
        <v>6</v>
      </c>
      <c r="N29" s="269" t="s">
        <v>330</v>
      </c>
      <c r="O29" s="258">
        <v>2</v>
      </c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1"/>
        <v>20</v>
      </c>
      <c r="X29" s="826">
        <f>SUM('T1:T18'!X29)</f>
        <v>9</v>
      </c>
      <c r="Y29" s="1145" t="s">
        <v>197</v>
      </c>
      <c r="Z29" s="18">
        <v>12</v>
      </c>
      <c r="AA29" s="209"/>
      <c r="AB29" s="18">
        <v>0</v>
      </c>
      <c r="AC29" s="1">
        <f t="shared" si="2"/>
        <v>12</v>
      </c>
      <c r="AD29" s="149" t="s">
        <v>196</v>
      </c>
      <c r="AE29" s="118">
        <v>6</v>
      </c>
      <c r="AF29" s="78"/>
      <c r="AG29" s="79">
        <v>0</v>
      </c>
      <c r="AH29" s="78"/>
      <c r="AI29" s="134"/>
      <c r="AJ29" s="126">
        <v>0</v>
      </c>
      <c r="AK29" s="126">
        <v>0</v>
      </c>
      <c r="AL29" s="126">
        <v>0</v>
      </c>
      <c r="AM29" s="126">
        <v>0</v>
      </c>
      <c r="AN29" s="126">
        <v>0</v>
      </c>
      <c r="AO29" s="80">
        <f t="shared" si="3"/>
        <v>18</v>
      </c>
      <c r="AP29" s="31"/>
      <c r="AQ29" s="1144"/>
      <c r="AR29" s="1142">
        <f t="shared" si="4"/>
        <v>18</v>
      </c>
      <c r="AS29" s="1143">
        <f t="shared" si="5"/>
        <v>20</v>
      </c>
      <c r="AT29" s="1142">
        <f t="shared" si="6"/>
        <v>18</v>
      </c>
      <c r="AU29" s="1142">
        <f t="shared" si="7"/>
        <v>38</v>
      </c>
      <c r="AV29" s="1142">
        <f t="shared" si="12"/>
        <v>17</v>
      </c>
      <c r="AW29" s="1142">
        <f t="shared" si="8"/>
        <v>55</v>
      </c>
      <c r="AX29" s="826">
        <f>SUM('T1:T18'!AX29)</f>
        <v>-12</v>
      </c>
      <c r="AY29" s="826">
        <f>SUM('T1:T18'!AY29)</f>
        <v>4</v>
      </c>
      <c r="AZ29" s="200">
        <f t="shared" si="11"/>
        <v>16</v>
      </c>
    </row>
    <row r="30" spans="1:52" s="32" customFormat="1" ht="46.5" x14ac:dyDescent="0.35">
      <c r="A30" s="22">
        <v>18</v>
      </c>
      <c r="B30" s="266" t="s">
        <v>69</v>
      </c>
      <c r="C30" s="266" t="s">
        <v>6</v>
      </c>
      <c r="D30" s="271" t="s">
        <v>75</v>
      </c>
      <c r="E30" s="337" t="s">
        <v>331</v>
      </c>
      <c r="F30" s="269">
        <v>8</v>
      </c>
      <c r="G30" s="275" t="s">
        <v>332</v>
      </c>
      <c r="H30" s="269">
        <v>4</v>
      </c>
      <c r="I30" s="254">
        <f t="shared" si="9"/>
        <v>12</v>
      </c>
      <c r="J30" s="280"/>
      <c r="K30" s="379"/>
      <c r="L30" s="371" t="s">
        <v>333</v>
      </c>
      <c r="M30" s="278">
        <v>3</v>
      </c>
      <c r="N30" s="273" t="s">
        <v>334</v>
      </c>
      <c r="O30" s="258">
        <v>2</v>
      </c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1"/>
        <v>17</v>
      </c>
      <c r="X30" s="826">
        <f>SUM('T1:T18'!X30)</f>
        <v>26</v>
      </c>
      <c r="Y30" s="1145" t="s">
        <v>213</v>
      </c>
      <c r="Z30" s="18">
        <v>12</v>
      </c>
      <c r="AA30" s="209" t="s">
        <v>128</v>
      </c>
      <c r="AB30" s="18">
        <v>4</v>
      </c>
      <c r="AC30" s="1">
        <f t="shared" si="2"/>
        <v>16</v>
      </c>
      <c r="AD30" s="125" t="s">
        <v>198</v>
      </c>
      <c r="AE30" s="118">
        <v>3</v>
      </c>
      <c r="AF30" s="78" t="s">
        <v>179</v>
      </c>
      <c r="AG30" s="79">
        <v>2</v>
      </c>
      <c r="AH30" s="78"/>
      <c r="AI30" s="134"/>
      <c r="AJ30" s="126">
        <v>0</v>
      </c>
      <c r="AK30" s="126">
        <v>0</v>
      </c>
      <c r="AL30" s="126">
        <v>0</v>
      </c>
      <c r="AM30" s="126">
        <v>0</v>
      </c>
      <c r="AN30" s="126">
        <v>0</v>
      </c>
      <c r="AO30" s="80">
        <f t="shared" si="3"/>
        <v>21</v>
      </c>
      <c r="AP30" s="31"/>
      <c r="AQ30" s="1144"/>
      <c r="AR30" s="1142">
        <f t="shared" si="4"/>
        <v>15</v>
      </c>
      <c r="AS30" s="1143">
        <f t="shared" si="5"/>
        <v>17</v>
      </c>
      <c r="AT30" s="1142">
        <f t="shared" si="6"/>
        <v>15</v>
      </c>
      <c r="AU30" s="1142">
        <f t="shared" si="7"/>
        <v>-16</v>
      </c>
      <c r="AV30" s="1142">
        <f t="shared" si="12"/>
        <v>68</v>
      </c>
      <c r="AW30" s="1142">
        <f t="shared" si="8"/>
        <v>52</v>
      </c>
      <c r="AX30" s="826">
        <f>SUM('T1:T18'!AX30)</f>
        <v>14</v>
      </c>
      <c r="AY30" s="826">
        <f>SUM('T1:T18'!AY30)</f>
        <v>12</v>
      </c>
      <c r="AZ30" s="200">
        <f t="shared" si="11"/>
        <v>16</v>
      </c>
    </row>
    <row r="31" spans="1:52" s="32" customFormat="1" ht="46.5" x14ac:dyDescent="0.35">
      <c r="A31" s="22">
        <v>19</v>
      </c>
      <c r="B31" s="266" t="s">
        <v>234</v>
      </c>
      <c r="C31" s="266" t="s">
        <v>6</v>
      </c>
      <c r="D31" s="271" t="s">
        <v>235</v>
      </c>
      <c r="E31" s="335" t="s">
        <v>341</v>
      </c>
      <c r="F31" s="269">
        <v>9</v>
      </c>
      <c r="G31" s="384" t="s">
        <v>445</v>
      </c>
      <c r="H31" s="147">
        <v>6</v>
      </c>
      <c r="I31" s="254">
        <f t="shared" si="9"/>
        <v>15</v>
      </c>
      <c r="J31" s="280"/>
      <c r="K31" s="379"/>
      <c r="L31" s="374"/>
      <c r="M31" s="278"/>
      <c r="N31" s="269" t="s">
        <v>335</v>
      </c>
      <c r="O31" s="258">
        <v>2</v>
      </c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1"/>
        <v>17</v>
      </c>
      <c r="X31" s="826">
        <f>SUM('T1:T18'!X31)</f>
        <v>34</v>
      </c>
      <c r="Y31" s="1145" t="s">
        <v>197</v>
      </c>
      <c r="Z31" s="18">
        <v>12</v>
      </c>
      <c r="AA31" s="217" t="s">
        <v>180</v>
      </c>
      <c r="AB31" s="18">
        <v>10</v>
      </c>
      <c r="AC31" s="1">
        <f t="shared" si="2"/>
        <v>22</v>
      </c>
      <c r="AD31" s="125" t="s">
        <v>199</v>
      </c>
      <c r="AE31" s="118">
        <v>3</v>
      </c>
      <c r="AF31" s="78">
        <v>0</v>
      </c>
      <c r="AG31" s="79">
        <v>0</v>
      </c>
      <c r="AH31" s="78"/>
      <c r="AI31" s="134"/>
      <c r="AJ31" s="126">
        <v>0</v>
      </c>
      <c r="AK31" s="126">
        <v>0</v>
      </c>
      <c r="AL31" s="126">
        <v>0</v>
      </c>
      <c r="AM31" s="126">
        <v>0</v>
      </c>
      <c r="AN31" s="126">
        <v>0</v>
      </c>
      <c r="AO31" s="80">
        <f t="shared" si="3"/>
        <v>25</v>
      </c>
      <c r="AP31" s="31"/>
      <c r="AQ31" s="1144"/>
      <c r="AR31" s="1142">
        <f t="shared" si="4"/>
        <v>15</v>
      </c>
      <c r="AS31" s="1143">
        <f t="shared" si="5"/>
        <v>17</v>
      </c>
      <c r="AT31" s="1142">
        <f t="shared" si="6"/>
        <v>15</v>
      </c>
      <c r="AU31" s="1142">
        <f t="shared" si="7"/>
        <v>-16</v>
      </c>
      <c r="AV31" s="1142">
        <f t="shared" si="12"/>
        <v>136</v>
      </c>
      <c r="AW31" s="1142">
        <f t="shared" si="8"/>
        <v>120</v>
      </c>
      <c r="AX31" s="826">
        <f>SUM('T1:T18'!AX31)</f>
        <v>26</v>
      </c>
      <c r="AY31" s="826">
        <f>SUM('T1:T18'!AY31)</f>
        <v>8</v>
      </c>
      <c r="AZ31" s="200">
        <f t="shared" si="11"/>
        <v>16</v>
      </c>
    </row>
    <row r="32" spans="1:52" s="32" customFormat="1" ht="18.5" x14ac:dyDescent="0.35">
      <c r="A32" s="25" t="s">
        <v>544</v>
      </c>
      <c r="B32" s="26" t="s">
        <v>56</v>
      </c>
      <c r="C32" s="27"/>
      <c r="D32" s="28"/>
      <c r="E32" s="204"/>
      <c r="F32" s="75"/>
      <c r="G32" s="77"/>
      <c r="H32" s="75"/>
      <c r="I32" s="1">
        <f t="shared" si="9"/>
        <v>0</v>
      </c>
      <c r="J32" s="125"/>
      <c r="K32" s="383"/>
      <c r="L32" s="375"/>
      <c r="M32" s="118"/>
      <c r="N32" s="29"/>
      <c r="O32" s="30"/>
      <c r="P32" s="29"/>
      <c r="Q32" s="133"/>
      <c r="R32" s="140"/>
      <c r="S32" s="140"/>
      <c r="T32" s="140"/>
      <c r="U32" s="140"/>
      <c r="V32" s="140"/>
      <c r="W32" s="261"/>
      <c r="X32" s="826"/>
      <c r="Y32" s="33"/>
      <c r="Z32" s="23"/>
      <c r="AA32" s="19"/>
      <c r="AB32" s="23"/>
      <c r="AC32" s="1"/>
      <c r="AD32" s="125"/>
      <c r="AE32" s="118"/>
      <c r="AF32" s="29"/>
      <c r="AG32" s="30"/>
      <c r="AH32" s="29"/>
      <c r="AI32" s="133"/>
      <c r="AJ32" s="140"/>
      <c r="AK32" s="140"/>
      <c r="AL32" s="140"/>
      <c r="AM32" s="140"/>
      <c r="AN32" s="140"/>
      <c r="AO32" s="80"/>
      <c r="AP32" s="31"/>
      <c r="AQ32" s="1144"/>
      <c r="AR32" s="1142"/>
      <c r="AS32" s="1143"/>
      <c r="AT32" s="1142"/>
      <c r="AU32" s="1142"/>
      <c r="AV32" s="1142"/>
      <c r="AW32" s="1142"/>
      <c r="AX32" s="826"/>
      <c r="AY32" s="826"/>
      <c r="AZ32" s="200">
        <f t="shared" si="11"/>
        <v>0</v>
      </c>
    </row>
    <row r="33" spans="1:52" s="5" customFormat="1" ht="46.5" x14ac:dyDescent="0.35">
      <c r="A33" s="18">
        <v>20</v>
      </c>
      <c r="B33" s="266" t="s">
        <v>43</v>
      </c>
      <c r="C33" s="266" t="s">
        <v>97</v>
      </c>
      <c r="D33" s="274" t="s">
        <v>71</v>
      </c>
      <c r="E33" s="276" t="s">
        <v>336</v>
      </c>
      <c r="F33" s="271">
        <v>8</v>
      </c>
      <c r="G33" s="274" t="s">
        <v>337</v>
      </c>
      <c r="H33" s="271">
        <v>5</v>
      </c>
      <c r="I33" s="254">
        <f t="shared" si="9"/>
        <v>13</v>
      </c>
      <c r="J33" s="280"/>
      <c r="K33" s="379"/>
      <c r="L33" s="373" t="s">
        <v>404</v>
      </c>
      <c r="M33" s="256">
        <v>6</v>
      </c>
      <c r="N33" s="272">
        <v>0</v>
      </c>
      <c r="O33" s="297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1"/>
        <v>19</v>
      </c>
      <c r="X33" s="826">
        <f>SUM('T1:T18'!X33)</f>
        <v>34</v>
      </c>
      <c r="Y33" s="17" t="s">
        <v>202</v>
      </c>
      <c r="Z33" s="18">
        <v>8</v>
      </c>
      <c r="AA33" s="19" t="s">
        <v>217</v>
      </c>
      <c r="AB33" s="18">
        <v>5</v>
      </c>
      <c r="AC33" s="1">
        <f t="shared" si="2"/>
        <v>13</v>
      </c>
      <c r="AD33" s="149" t="s">
        <v>203</v>
      </c>
      <c r="AE33" s="118">
        <v>6</v>
      </c>
      <c r="AF33" s="12">
        <v>0</v>
      </c>
      <c r="AG33" s="13">
        <v>0</v>
      </c>
      <c r="AH33" s="12"/>
      <c r="AI33" s="132"/>
      <c r="AJ33" s="139">
        <v>0</v>
      </c>
      <c r="AK33" s="139">
        <v>0</v>
      </c>
      <c r="AL33" s="139">
        <v>0</v>
      </c>
      <c r="AM33" s="139">
        <v>0</v>
      </c>
      <c r="AN33" s="139">
        <v>0</v>
      </c>
      <c r="AO33" s="80">
        <f t="shared" si="3"/>
        <v>19</v>
      </c>
      <c r="AP33" s="14"/>
      <c r="AQ33" s="1141"/>
      <c r="AR33" s="1142">
        <f t="shared" si="4"/>
        <v>19</v>
      </c>
      <c r="AS33" s="1143">
        <f t="shared" si="5"/>
        <v>19</v>
      </c>
      <c r="AT33" s="1142">
        <f t="shared" si="6"/>
        <v>19</v>
      </c>
      <c r="AU33" s="1142">
        <f t="shared" si="7"/>
        <v>36</v>
      </c>
      <c r="AV33" s="1142" t="e">
        <f t="shared" ref="AV33:AV42" si="13">L33+N33+(P33*10)+R33+S33+T33+U33+V33+W33</f>
        <v>#VALUE!</v>
      </c>
      <c r="AW33" s="1142" t="e">
        <f t="shared" si="8"/>
        <v>#VALUE!</v>
      </c>
      <c r="AX33" s="826">
        <f>SUM('T1:T18'!AX33)</f>
        <v>34</v>
      </c>
      <c r="AY33" s="826">
        <f>SUM('T1:T18'!AY33)</f>
        <v>0</v>
      </c>
      <c r="AZ33" s="200">
        <f t="shared" si="11"/>
        <v>0</v>
      </c>
    </row>
    <row r="34" spans="1:52" s="5" customFormat="1" ht="46.5" x14ac:dyDescent="0.35">
      <c r="A34" s="18">
        <v>21</v>
      </c>
      <c r="B34" s="266" t="s">
        <v>44</v>
      </c>
      <c r="C34" s="266" t="s">
        <v>6</v>
      </c>
      <c r="D34" s="274" t="s">
        <v>71</v>
      </c>
      <c r="E34" s="276" t="s">
        <v>338</v>
      </c>
      <c r="F34" s="271">
        <v>10</v>
      </c>
      <c r="G34" s="274" t="s">
        <v>339</v>
      </c>
      <c r="H34" s="271">
        <v>7</v>
      </c>
      <c r="I34" s="254">
        <f t="shared" si="9"/>
        <v>17</v>
      </c>
      <c r="J34" s="280" t="s">
        <v>319</v>
      </c>
      <c r="K34" s="379">
        <v>1</v>
      </c>
      <c r="L34" s="376"/>
      <c r="M34" s="256"/>
      <c r="N34" s="272">
        <v>0</v>
      </c>
      <c r="O34" s="297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1"/>
        <v>18</v>
      </c>
      <c r="X34" s="826">
        <f>SUM('T1:T18'!X34)</f>
        <v>6</v>
      </c>
      <c r="Y34" s="17" t="s">
        <v>215</v>
      </c>
      <c r="Z34" s="18">
        <v>10</v>
      </c>
      <c r="AA34" s="19" t="s">
        <v>218</v>
      </c>
      <c r="AB34" s="18">
        <v>7</v>
      </c>
      <c r="AC34" s="1">
        <f t="shared" si="2"/>
        <v>17</v>
      </c>
      <c r="AD34" s="125" t="s">
        <v>204</v>
      </c>
      <c r="AE34" s="118">
        <v>3</v>
      </c>
      <c r="AF34" s="12">
        <v>0</v>
      </c>
      <c r="AG34" s="13">
        <v>0</v>
      </c>
      <c r="AH34" s="12"/>
      <c r="AI34" s="132"/>
      <c r="AJ34" s="139">
        <v>0</v>
      </c>
      <c r="AK34" s="139">
        <v>0</v>
      </c>
      <c r="AL34" s="139">
        <v>0</v>
      </c>
      <c r="AM34" s="139">
        <v>0</v>
      </c>
      <c r="AN34" s="139">
        <v>0</v>
      </c>
      <c r="AO34" s="80">
        <f t="shared" si="3"/>
        <v>20</v>
      </c>
      <c r="AP34" s="14"/>
      <c r="AQ34" s="1141"/>
      <c r="AR34" s="1142">
        <f t="shared" si="4"/>
        <v>17</v>
      </c>
      <c r="AS34" s="1143">
        <f t="shared" si="5"/>
        <v>17</v>
      </c>
      <c r="AT34" s="1142">
        <f t="shared" si="6"/>
        <v>17</v>
      </c>
      <c r="AU34" s="1142">
        <f t="shared" si="7"/>
        <v>0</v>
      </c>
      <c r="AV34" s="1142">
        <f t="shared" si="13"/>
        <v>18</v>
      </c>
      <c r="AW34" s="1142">
        <f t="shared" si="8"/>
        <v>18</v>
      </c>
      <c r="AX34" s="826">
        <f>SUM('T1:T18'!AX34)</f>
        <v>6</v>
      </c>
      <c r="AY34" s="826">
        <f>SUM('T1:T18'!AY34)</f>
        <v>0</v>
      </c>
      <c r="AZ34" s="200">
        <f t="shared" si="11"/>
        <v>0</v>
      </c>
    </row>
    <row r="35" spans="1:52" s="32" customFormat="1" ht="18.5" x14ac:dyDescent="0.35">
      <c r="A35" s="25" t="s">
        <v>545</v>
      </c>
      <c r="B35" s="26" t="s">
        <v>52</v>
      </c>
      <c r="C35" s="27"/>
      <c r="D35" s="28"/>
      <c r="E35" s="33"/>
      <c r="F35" s="23"/>
      <c r="G35" s="19"/>
      <c r="H35" s="23"/>
      <c r="I35" s="1">
        <f t="shared" si="9"/>
        <v>0</v>
      </c>
      <c r="J35" s="125"/>
      <c r="K35" s="383"/>
      <c r="L35" s="375"/>
      <c r="M35" s="118"/>
      <c r="N35" s="29"/>
      <c r="O35" s="30"/>
      <c r="P35" s="29"/>
      <c r="Q35" s="133"/>
      <c r="R35" s="140"/>
      <c r="S35" s="140"/>
      <c r="T35" s="140"/>
      <c r="U35" s="140"/>
      <c r="V35" s="140"/>
      <c r="W35" s="261"/>
      <c r="X35" s="826"/>
      <c r="Y35" s="33"/>
      <c r="Z35" s="23"/>
      <c r="AA35" s="19"/>
      <c r="AB35" s="23"/>
      <c r="AC35" s="1"/>
      <c r="AD35" s="125"/>
      <c r="AE35" s="118"/>
      <c r="AF35" s="29"/>
      <c r="AG35" s="30"/>
      <c r="AH35" s="29"/>
      <c r="AI35" s="133"/>
      <c r="AJ35" s="140"/>
      <c r="AK35" s="140"/>
      <c r="AL35" s="140"/>
      <c r="AM35" s="140"/>
      <c r="AN35" s="140"/>
      <c r="AO35" s="80"/>
      <c r="AP35" s="31"/>
      <c r="AQ35" s="1144"/>
      <c r="AR35" s="1142"/>
      <c r="AS35" s="1143"/>
      <c r="AT35" s="1142"/>
      <c r="AU35" s="1142"/>
      <c r="AV35" s="1142"/>
      <c r="AW35" s="1142"/>
      <c r="AX35" s="826"/>
      <c r="AY35" s="826"/>
      <c r="AZ35" s="200">
        <f t="shared" si="11"/>
        <v>0</v>
      </c>
    </row>
    <row r="36" spans="1:52" s="123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>
        <v>2</v>
      </c>
      <c r="P36" s="274"/>
      <c r="Q36" s="265"/>
      <c r="R36" s="260"/>
      <c r="S36" s="260"/>
      <c r="T36" s="260"/>
      <c r="U36" s="260"/>
      <c r="V36" s="260"/>
      <c r="W36" s="261">
        <f t="shared" si="1"/>
        <v>20</v>
      </c>
      <c r="X36" s="826">
        <f>SUM('T1:T18'!X36)</f>
        <v>19</v>
      </c>
      <c r="Y36" s="19" t="s">
        <v>162</v>
      </c>
      <c r="Z36" s="19">
        <v>17</v>
      </c>
      <c r="AA36" s="19" t="s">
        <v>133</v>
      </c>
      <c r="AB36" s="19">
        <v>3</v>
      </c>
      <c r="AC36" s="1">
        <f t="shared" si="2"/>
        <v>20</v>
      </c>
      <c r="AD36" s="125"/>
      <c r="AE36" s="118"/>
      <c r="AF36" s="18" t="s">
        <v>158</v>
      </c>
      <c r="AG36" s="79">
        <v>2</v>
      </c>
      <c r="AH36" s="18"/>
      <c r="AI36" s="134"/>
      <c r="AJ36" s="126"/>
      <c r="AK36" s="126"/>
      <c r="AL36" s="126"/>
      <c r="AM36" s="126"/>
      <c r="AN36" s="126"/>
      <c r="AO36" s="80">
        <f t="shared" si="3"/>
        <v>22</v>
      </c>
      <c r="AP36" s="196"/>
      <c r="AQ36" s="1142"/>
      <c r="AR36" s="1142">
        <f t="shared" si="4"/>
        <v>18</v>
      </c>
      <c r="AS36" s="1143">
        <f t="shared" si="5"/>
        <v>20</v>
      </c>
      <c r="AT36" s="1142">
        <f t="shared" si="6"/>
        <v>18</v>
      </c>
      <c r="AU36" s="1142">
        <f t="shared" si="7"/>
        <v>38</v>
      </c>
      <c r="AV36" s="1142" t="e">
        <f t="shared" si="13"/>
        <v>#VALUE!</v>
      </c>
      <c r="AW36" s="1142" t="e">
        <f t="shared" si="8"/>
        <v>#VALUE!</v>
      </c>
      <c r="AX36" s="826">
        <f>SUM('T1:T18'!AX36)</f>
        <v>11</v>
      </c>
      <c r="AY36" s="826">
        <f>SUM('T1:T18'!AY36)</f>
        <v>8</v>
      </c>
      <c r="AZ36" s="200">
        <f t="shared" si="11"/>
        <v>16</v>
      </c>
    </row>
    <row r="37" spans="1:52" s="32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>
        <v>4</v>
      </c>
      <c r="P37" s="274"/>
      <c r="Q37" s="298"/>
      <c r="R37" s="299"/>
      <c r="S37" s="299"/>
      <c r="T37" s="299"/>
      <c r="U37" s="299"/>
      <c r="V37" s="299"/>
      <c r="W37" s="261">
        <f t="shared" si="1"/>
        <v>22</v>
      </c>
      <c r="X37" s="826">
        <f>SUM('T1:T18'!X37)</f>
        <v>27</v>
      </c>
      <c r="Y37" s="33" t="s">
        <v>163</v>
      </c>
      <c r="Z37" s="19">
        <v>16</v>
      </c>
      <c r="AA37" s="19"/>
      <c r="AB37" s="19"/>
      <c r="AC37" s="1">
        <f t="shared" si="2"/>
        <v>16</v>
      </c>
      <c r="AD37" s="125"/>
      <c r="AE37" s="118"/>
      <c r="AF37" s="19" t="s">
        <v>159</v>
      </c>
      <c r="AG37" s="30">
        <v>4</v>
      </c>
      <c r="AH37" s="19"/>
      <c r="AI37" s="133"/>
      <c r="AJ37" s="140"/>
      <c r="AK37" s="140"/>
      <c r="AL37" s="140"/>
      <c r="AM37" s="140"/>
      <c r="AN37" s="140"/>
      <c r="AO37" s="80">
        <f t="shared" si="3"/>
        <v>20</v>
      </c>
      <c r="AP37" s="197"/>
      <c r="AQ37" s="1144"/>
      <c r="AR37" s="1142">
        <f t="shared" si="4"/>
        <v>18</v>
      </c>
      <c r="AS37" s="1143">
        <f t="shared" si="5"/>
        <v>22</v>
      </c>
      <c r="AT37" s="1142">
        <f t="shared" si="6"/>
        <v>18</v>
      </c>
      <c r="AU37" s="1142">
        <f t="shared" si="7"/>
        <v>58</v>
      </c>
      <c r="AV37" s="1142" t="e">
        <f t="shared" si="13"/>
        <v>#VALUE!</v>
      </c>
      <c r="AW37" s="1142" t="e">
        <f t="shared" si="8"/>
        <v>#VALUE!</v>
      </c>
      <c r="AX37" s="826">
        <f>SUM('T1:T18'!AX37)</f>
        <v>11</v>
      </c>
      <c r="AY37" s="826">
        <f>SUM('T1:T18'!AY37)</f>
        <v>16</v>
      </c>
      <c r="AZ37" s="200">
        <f t="shared" si="11"/>
        <v>32</v>
      </c>
    </row>
    <row r="38" spans="1:52" s="195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440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355</v>
      </c>
      <c r="O38" s="297">
        <v>4</v>
      </c>
      <c r="P38" s="295"/>
      <c r="Q38" s="301"/>
      <c r="R38" s="302"/>
      <c r="S38" s="302"/>
      <c r="T38" s="302"/>
      <c r="U38" s="302"/>
      <c r="V38" s="302"/>
      <c r="W38" s="261">
        <f t="shared" si="1"/>
        <v>20</v>
      </c>
      <c r="X38" s="826">
        <f>SUM('T1:T18'!X38)</f>
        <v>-1</v>
      </c>
      <c r="Y38" s="216" t="s">
        <v>164</v>
      </c>
      <c r="Z38" s="109">
        <v>19</v>
      </c>
      <c r="AA38" s="216"/>
      <c r="AB38" s="109"/>
      <c r="AC38" s="1154">
        <f t="shared" si="2"/>
        <v>19</v>
      </c>
      <c r="AD38" s="218"/>
      <c r="AE38" s="219"/>
      <c r="AF38" s="109" t="s">
        <v>160</v>
      </c>
      <c r="AG38" s="220">
        <v>2</v>
      </c>
      <c r="AH38" s="109"/>
      <c r="AI38" s="192"/>
      <c r="AJ38" s="193"/>
      <c r="AK38" s="193"/>
      <c r="AL38" s="193"/>
      <c r="AM38" s="193"/>
      <c r="AN38" s="193"/>
      <c r="AO38" s="221">
        <f t="shared" si="3"/>
        <v>21</v>
      </c>
      <c r="AP38" s="194"/>
      <c r="AQ38" s="1155"/>
      <c r="AR38" s="1155">
        <f t="shared" si="4"/>
        <v>16</v>
      </c>
      <c r="AS38" s="1156">
        <f t="shared" si="5"/>
        <v>20</v>
      </c>
      <c r="AT38" s="1155">
        <f t="shared" si="6"/>
        <v>16</v>
      </c>
      <c r="AU38" s="1155">
        <f t="shared" si="7"/>
        <v>22</v>
      </c>
      <c r="AV38" s="1155" t="e">
        <f t="shared" si="13"/>
        <v>#VALUE!</v>
      </c>
      <c r="AW38" s="1155" t="e">
        <f t="shared" si="8"/>
        <v>#VALUE!</v>
      </c>
      <c r="AX38" s="826">
        <f>SUM('T1:T18'!AX38)</f>
        <v>-11</v>
      </c>
      <c r="AY38" s="826">
        <f>SUM('T1:T18'!AY38)</f>
        <v>10</v>
      </c>
      <c r="AZ38" s="200">
        <f t="shared" si="11"/>
        <v>32</v>
      </c>
    </row>
    <row r="39" spans="1:52" s="85" customFormat="1" ht="18.5" x14ac:dyDescent="0.35">
      <c r="A39" s="25" t="s">
        <v>546</v>
      </c>
      <c r="B39" s="26" t="s">
        <v>53</v>
      </c>
      <c r="C39" s="27"/>
      <c r="D39" s="28"/>
      <c r="E39" s="33"/>
      <c r="F39" s="23"/>
      <c r="G39" s="19"/>
      <c r="H39" s="23"/>
      <c r="I39" s="1">
        <f t="shared" si="9"/>
        <v>0</v>
      </c>
      <c r="J39" s="125"/>
      <c r="K39" s="383"/>
      <c r="L39" s="375"/>
      <c r="M39" s="118"/>
      <c r="N39" s="72"/>
      <c r="O39" s="69"/>
      <c r="P39" s="72"/>
      <c r="Q39" s="135"/>
      <c r="R39" s="141"/>
      <c r="S39" s="141"/>
      <c r="T39" s="141"/>
      <c r="U39" s="141"/>
      <c r="V39" s="141"/>
      <c r="W39" s="261"/>
      <c r="X39" s="826"/>
      <c r="Y39" s="33"/>
      <c r="Z39" s="23"/>
      <c r="AA39" s="19"/>
      <c r="AB39" s="23"/>
      <c r="AC39" s="1"/>
      <c r="AD39" s="125"/>
      <c r="AE39" s="118"/>
      <c r="AF39" s="72"/>
      <c r="AG39" s="69"/>
      <c r="AH39" s="72"/>
      <c r="AI39" s="135"/>
      <c r="AJ39" s="141"/>
      <c r="AK39" s="141"/>
      <c r="AL39" s="141"/>
      <c r="AM39" s="141"/>
      <c r="AN39" s="141"/>
      <c r="AO39" s="80"/>
      <c r="AP39" s="73"/>
      <c r="AQ39" s="1157"/>
      <c r="AR39" s="1142"/>
      <c r="AS39" s="1143"/>
      <c r="AT39" s="1142"/>
      <c r="AU39" s="1142"/>
      <c r="AV39" s="1142"/>
      <c r="AW39" s="1142"/>
      <c r="AX39" s="826"/>
      <c r="AY39" s="826"/>
      <c r="AZ39" s="200">
        <f t="shared" si="11"/>
        <v>0</v>
      </c>
    </row>
    <row r="40" spans="1:52" s="85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9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1"/>
        <v>22</v>
      </c>
      <c r="X40" s="826">
        <f>SUM('T1:T18'!X40)</f>
        <v>35</v>
      </c>
      <c r="Y40" s="216" t="s">
        <v>165</v>
      </c>
      <c r="Z40" s="19">
        <v>12</v>
      </c>
      <c r="AA40" s="19" t="s">
        <v>121</v>
      </c>
      <c r="AB40" s="19">
        <v>5</v>
      </c>
      <c r="AC40" s="1">
        <f t="shared" si="2"/>
        <v>17</v>
      </c>
      <c r="AD40" s="125"/>
      <c r="AE40" s="118"/>
      <c r="AF40" s="212" t="s">
        <v>166</v>
      </c>
      <c r="AG40" s="69">
        <v>4</v>
      </c>
      <c r="AH40" s="212"/>
      <c r="AI40" s="135"/>
      <c r="AJ40" s="141"/>
      <c r="AK40" s="141"/>
      <c r="AL40" s="141"/>
      <c r="AM40" s="141"/>
      <c r="AN40" s="141"/>
      <c r="AO40" s="80">
        <f t="shared" si="3"/>
        <v>21</v>
      </c>
      <c r="AP40" s="71"/>
      <c r="AQ40" s="1157"/>
      <c r="AR40" s="1142">
        <f t="shared" si="4"/>
        <v>18</v>
      </c>
      <c r="AS40" s="1143">
        <f t="shared" si="5"/>
        <v>18</v>
      </c>
      <c r="AT40" s="1142">
        <f t="shared" si="6"/>
        <v>18</v>
      </c>
      <c r="AU40" s="1142">
        <f t="shared" si="7"/>
        <v>18</v>
      </c>
      <c r="AV40" s="1142" t="e">
        <f t="shared" si="13"/>
        <v>#VALUE!</v>
      </c>
      <c r="AW40" s="1142" t="e">
        <f t="shared" si="8"/>
        <v>#VALUE!</v>
      </c>
      <c r="AX40" s="826">
        <f>SUM('T1:T18'!AX40)</f>
        <v>35</v>
      </c>
      <c r="AY40" s="826">
        <f>SUM('T1:T18'!AY40)</f>
        <v>0</v>
      </c>
      <c r="AZ40" s="200">
        <f t="shared" si="11"/>
        <v>0</v>
      </c>
    </row>
    <row r="41" spans="1:52" ht="77.5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9"/>
        <v>11</v>
      </c>
      <c r="J41" s="274" t="s">
        <v>429</v>
      </c>
      <c r="K41" s="379">
        <v>5</v>
      </c>
      <c r="L41" s="290" t="s">
        <v>438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1"/>
        <v>22</v>
      </c>
      <c r="X41" s="826">
        <f>SUM('T1:T18'!X41)</f>
        <v>30</v>
      </c>
      <c r="Y41" s="33" t="s">
        <v>220</v>
      </c>
      <c r="Z41" s="19">
        <v>11</v>
      </c>
      <c r="AA41" s="19" t="s">
        <v>167</v>
      </c>
      <c r="AB41" s="19">
        <v>3</v>
      </c>
      <c r="AC41" s="1">
        <f t="shared" si="2"/>
        <v>14</v>
      </c>
      <c r="AD41" s="125" t="s">
        <v>209</v>
      </c>
      <c r="AE41" s="118">
        <v>3</v>
      </c>
      <c r="AF41" s="72"/>
      <c r="AG41" s="69"/>
      <c r="AH41" s="72"/>
      <c r="AI41" s="135"/>
      <c r="AJ41" s="141"/>
      <c r="AK41" s="141"/>
      <c r="AL41" s="141"/>
      <c r="AM41" s="141"/>
      <c r="AN41" s="141"/>
      <c r="AO41" s="80">
        <f t="shared" si="3"/>
        <v>17</v>
      </c>
      <c r="AP41" s="110"/>
      <c r="AQ41" s="1158"/>
      <c r="AR41" s="1142">
        <f t="shared" si="4"/>
        <v>17</v>
      </c>
      <c r="AS41" s="1143">
        <f t="shared" si="5"/>
        <v>17</v>
      </c>
      <c r="AT41" s="1142">
        <f t="shared" si="6"/>
        <v>17</v>
      </c>
      <c r="AU41" s="1142">
        <f t="shared" si="7"/>
        <v>0</v>
      </c>
      <c r="AV41" s="1142" t="e">
        <f t="shared" si="13"/>
        <v>#VALUE!</v>
      </c>
      <c r="AW41" s="1142" t="e">
        <f t="shared" si="8"/>
        <v>#VALUE!</v>
      </c>
      <c r="AX41" s="826">
        <f>SUM('T1:T18'!AX41)</f>
        <v>30</v>
      </c>
      <c r="AY41" s="826">
        <f>SUM('T1:T18'!AY41)</f>
        <v>0</v>
      </c>
      <c r="AZ41" s="200">
        <f t="shared" si="11"/>
        <v>0</v>
      </c>
    </row>
    <row r="42" spans="1:52" s="112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9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 t="s">
        <v>361</v>
      </c>
      <c r="O42" s="309">
        <v>2</v>
      </c>
      <c r="P42" s="312"/>
      <c r="Q42" s="306"/>
      <c r="R42" s="314"/>
      <c r="S42" s="314"/>
      <c r="T42" s="314"/>
      <c r="U42" s="314"/>
      <c r="V42" s="314"/>
      <c r="W42" s="261">
        <f t="shared" si="1"/>
        <v>22</v>
      </c>
      <c r="X42" s="826">
        <f>SUM('T1:T18'!X42)</f>
        <v>13</v>
      </c>
      <c r="Y42" s="222" t="s">
        <v>216</v>
      </c>
      <c r="Z42" s="111">
        <v>12</v>
      </c>
      <c r="AA42" s="111" t="s">
        <v>168</v>
      </c>
      <c r="AB42" s="111">
        <v>4</v>
      </c>
      <c r="AC42" s="1">
        <f t="shared" si="2"/>
        <v>16</v>
      </c>
      <c r="AD42" s="125" t="s">
        <v>208</v>
      </c>
      <c r="AE42" s="118">
        <v>3</v>
      </c>
      <c r="AF42" s="111"/>
      <c r="AG42" s="69"/>
      <c r="AH42" s="111"/>
      <c r="AI42" s="135"/>
      <c r="AJ42" s="141"/>
      <c r="AK42" s="141"/>
      <c r="AL42" s="141"/>
      <c r="AM42" s="141"/>
      <c r="AN42" s="141"/>
      <c r="AO42" s="80">
        <f t="shared" si="3"/>
        <v>19</v>
      </c>
      <c r="AP42" s="111"/>
      <c r="AQ42" s="1159"/>
      <c r="AR42" s="1142">
        <f t="shared" si="4"/>
        <v>16</v>
      </c>
      <c r="AS42" s="1143">
        <f t="shared" si="5"/>
        <v>18</v>
      </c>
      <c r="AT42" s="1142">
        <f t="shared" si="6"/>
        <v>16</v>
      </c>
      <c r="AU42" s="1142">
        <f t="shared" si="7"/>
        <v>2</v>
      </c>
      <c r="AV42" s="1142" t="e">
        <f t="shared" si="13"/>
        <v>#VALUE!</v>
      </c>
      <c r="AW42" s="1142" t="e">
        <f t="shared" si="8"/>
        <v>#VALUE!</v>
      </c>
      <c r="AX42" s="826">
        <f>SUM('T1:T18'!AX42)</f>
        <v>13</v>
      </c>
      <c r="AY42" s="826">
        <f>SUM('T1:T18'!AY42)</f>
        <v>0</v>
      </c>
      <c r="AZ42" s="200">
        <f t="shared" si="11"/>
        <v>16</v>
      </c>
    </row>
    <row r="43" spans="1:52" s="90" customFormat="1" ht="18.5" x14ac:dyDescent="0.35">
      <c r="A43" s="25" t="s">
        <v>547</v>
      </c>
      <c r="B43" s="26" t="s">
        <v>102</v>
      </c>
      <c r="C43" s="26"/>
      <c r="D43" s="25"/>
      <c r="E43" s="33"/>
      <c r="F43" s="23"/>
      <c r="G43" s="19"/>
      <c r="H43" s="23"/>
      <c r="I43" s="1">
        <f t="shared" si="9"/>
        <v>0</v>
      </c>
      <c r="J43" s="125"/>
      <c r="K43" s="383"/>
      <c r="L43" s="125"/>
      <c r="M43" s="118"/>
      <c r="N43" s="87"/>
      <c r="O43" s="88"/>
      <c r="P43" s="87"/>
      <c r="Q43" s="137"/>
      <c r="R43" s="144"/>
      <c r="S43" s="144"/>
      <c r="T43" s="144"/>
      <c r="U43" s="144"/>
      <c r="V43" s="144"/>
      <c r="W43" s="261"/>
      <c r="X43" s="826"/>
      <c r="Y43" s="33"/>
      <c r="Z43" s="24"/>
      <c r="AA43" s="19"/>
      <c r="AB43" s="24"/>
      <c r="AC43" s="1"/>
      <c r="AD43" s="125"/>
      <c r="AE43" s="118"/>
      <c r="AF43" s="87"/>
      <c r="AG43" s="88"/>
      <c r="AH43" s="87"/>
      <c r="AI43" s="137"/>
      <c r="AJ43" s="144"/>
      <c r="AK43" s="144"/>
      <c r="AL43" s="144"/>
      <c r="AM43" s="144"/>
      <c r="AN43" s="144"/>
      <c r="AO43" s="80"/>
      <c r="AP43" s="89"/>
      <c r="AQ43" s="1153"/>
      <c r="AR43" s="1142"/>
      <c r="AS43" s="1143"/>
      <c r="AT43" s="1142"/>
      <c r="AU43" s="1142"/>
      <c r="AV43" s="1142"/>
      <c r="AW43" s="1142"/>
      <c r="AX43" s="826"/>
      <c r="AY43" s="826"/>
      <c r="AZ43" s="200">
        <f t="shared" si="11"/>
        <v>0</v>
      </c>
    </row>
    <row r="44" spans="1:52" s="123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9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>
        <v>4</v>
      </c>
      <c r="R44" s="260"/>
      <c r="S44" s="260"/>
      <c r="T44" s="260"/>
      <c r="U44" s="260"/>
      <c r="V44" s="260"/>
      <c r="W44" s="261">
        <f t="shared" si="1"/>
        <v>21</v>
      </c>
      <c r="X44" s="826">
        <f>SUM('T1:T18'!X44)</f>
        <v>12</v>
      </c>
      <c r="Y44" s="19" t="s">
        <v>155</v>
      </c>
      <c r="Z44" s="18">
        <v>8</v>
      </c>
      <c r="AA44" s="19" t="s">
        <v>156</v>
      </c>
      <c r="AB44" s="18">
        <v>4</v>
      </c>
      <c r="AC44" s="1">
        <f t="shared" si="2"/>
        <v>12</v>
      </c>
      <c r="AD44" s="149" t="s">
        <v>205</v>
      </c>
      <c r="AE44" s="118">
        <v>6</v>
      </c>
      <c r="AF44" s="78"/>
      <c r="AG44" s="79"/>
      <c r="AH44" s="20"/>
      <c r="AI44" s="21"/>
      <c r="AJ44" s="223"/>
      <c r="AK44" s="223"/>
      <c r="AL44" s="223"/>
      <c r="AM44" s="223"/>
      <c r="AN44" s="223"/>
      <c r="AO44" s="80">
        <f t="shared" si="3"/>
        <v>18</v>
      </c>
      <c r="AP44" s="100" t="s">
        <v>157</v>
      </c>
      <c r="AQ44" s="1142"/>
      <c r="AR44" s="1142">
        <f t="shared" si="4"/>
        <v>17</v>
      </c>
      <c r="AS44" s="1143">
        <f t="shared" si="5"/>
        <v>17</v>
      </c>
      <c r="AT44" s="1142">
        <f t="shared" si="6"/>
        <v>17</v>
      </c>
      <c r="AU44" s="1142">
        <f t="shared" si="7"/>
        <v>4</v>
      </c>
      <c r="AV44" s="1142">
        <f>(((AC44+AE44)*17)-(17*17))+(AG44*17)+AI44+AJ44+AK44+AL44+AM44+AN44</f>
        <v>17</v>
      </c>
      <c r="AW44" s="1142">
        <f t="shared" si="8"/>
        <v>21</v>
      </c>
      <c r="AX44" s="826">
        <f>SUM('T1:T18'!AX44)</f>
        <v>12</v>
      </c>
      <c r="AY44" s="826">
        <f>SUM('T1:T18'!AY44)</f>
        <v>0</v>
      </c>
      <c r="AZ44" s="200">
        <f t="shared" si="11"/>
        <v>0</v>
      </c>
    </row>
    <row r="45" spans="1:52" s="123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9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>
        <v>4</v>
      </c>
      <c r="R45" s="260"/>
      <c r="S45" s="260"/>
      <c r="T45" s="260"/>
      <c r="U45" s="260"/>
      <c r="V45" s="260"/>
      <c r="W45" s="261">
        <f t="shared" si="1"/>
        <v>21</v>
      </c>
      <c r="X45" s="826">
        <f>SUM('T1:T18'!X45)</f>
        <v>11</v>
      </c>
      <c r="Y45" s="19"/>
      <c r="Z45" s="18"/>
      <c r="AA45" s="19"/>
      <c r="AB45" s="18"/>
      <c r="AC45" s="1"/>
      <c r="AD45" s="149"/>
      <c r="AE45" s="118"/>
      <c r="AF45" s="78"/>
      <c r="AG45" s="79"/>
      <c r="AH45" s="20"/>
      <c r="AI45" s="21"/>
      <c r="AJ45" s="223"/>
      <c r="AK45" s="223"/>
      <c r="AL45" s="223"/>
      <c r="AM45" s="223"/>
      <c r="AN45" s="223"/>
      <c r="AO45" s="80"/>
      <c r="AP45" s="100"/>
      <c r="AQ45" s="1142"/>
      <c r="AR45" s="1142"/>
      <c r="AS45" s="1143"/>
      <c r="AT45" s="1142"/>
      <c r="AU45" s="1142"/>
      <c r="AV45" s="1142"/>
      <c r="AW45" s="1142"/>
      <c r="AX45" s="826">
        <f>SUM('T1:T18'!AX45)</f>
        <v>11</v>
      </c>
      <c r="AY45" s="826">
        <f>SUM('T1:T18'!AY45)</f>
        <v>0</v>
      </c>
      <c r="AZ45" s="200">
        <f t="shared" si="11"/>
        <v>0</v>
      </c>
    </row>
    <row r="46" spans="1:52" s="32" customFormat="1" ht="18.5" x14ac:dyDescent="0.35">
      <c r="A46" s="25" t="s">
        <v>8</v>
      </c>
      <c r="B46" s="26" t="s">
        <v>54</v>
      </c>
      <c r="C46" s="86"/>
      <c r="D46" s="28"/>
      <c r="E46" s="33"/>
      <c r="F46" s="23"/>
      <c r="G46" s="19"/>
      <c r="H46" s="23"/>
      <c r="I46" s="1">
        <f t="shared" si="9"/>
        <v>0</v>
      </c>
      <c r="J46" s="125"/>
      <c r="K46" s="383"/>
      <c r="L46" s="125"/>
      <c r="M46" s="118"/>
      <c r="N46" s="29"/>
      <c r="O46" s="30"/>
      <c r="P46" s="29"/>
      <c r="Q46" s="133"/>
      <c r="R46" s="140"/>
      <c r="S46" s="140"/>
      <c r="T46" s="140"/>
      <c r="U46" s="140"/>
      <c r="V46" s="140"/>
      <c r="W46" s="261"/>
      <c r="X46" s="826"/>
      <c r="Y46" s="33"/>
      <c r="Z46" s="23"/>
      <c r="AA46" s="19"/>
      <c r="AB46" s="23"/>
      <c r="AC46" s="1"/>
      <c r="AD46" s="125"/>
      <c r="AE46" s="118"/>
      <c r="AF46" s="29"/>
      <c r="AG46" s="30"/>
      <c r="AH46" s="29"/>
      <c r="AI46" s="133"/>
      <c r="AJ46" s="140"/>
      <c r="AK46" s="140"/>
      <c r="AL46" s="140"/>
      <c r="AM46" s="140"/>
      <c r="AN46" s="140"/>
      <c r="AO46" s="80"/>
      <c r="AP46" s="31"/>
      <c r="AQ46" s="1144"/>
      <c r="AR46" s="1142"/>
      <c r="AS46" s="1143"/>
      <c r="AT46" s="1142"/>
      <c r="AU46" s="1142"/>
      <c r="AV46" s="1142"/>
      <c r="AW46" s="1142"/>
      <c r="AX46" s="826"/>
      <c r="AY46" s="826"/>
      <c r="AZ46" s="200">
        <f t="shared" si="11"/>
        <v>0</v>
      </c>
    </row>
    <row r="47" spans="1:52" s="8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9"/>
        <v>19</v>
      </c>
      <c r="J47" s="296"/>
      <c r="K47" s="380"/>
      <c r="L47" s="280"/>
      <c r="M47" s="256"/>
      <c r="N47" s="284" t="s">
        <v>406</v>
      </c>
      <c r="O47" s="285">
        <v>6</v>
      </c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1"/>
        <v>25</v>
      </c>
      <c r="X47" s="826">
        <f>SUM('T1:T18'!X47)</f>
        <v>32</v>
      </c>
      <c r="Y47" s="158"/>
      <c r="Z47" s="76"/>
      <c r="AA47" s="77"/>
      <c r="AB47" s="76"/>
      <c r="AC47" s="1">
        <f t="shared" si="2"/>
        <v>0</v>
      </c>
      <c r="AD47" s="128"/>
      <c r="AE47" s="119"/>
      <c r="AF47" s="158"/>
      <c r="AG47" s="208"/>
      <c r="AH47" s="158"/>
      <c r="AI47" s="224"/>
      <c r="AJ47" s="160">
        <v>0</v>
      </c>
      <c r="AK47" s="160">
        <v>0</v>
      </c>
      <c r="AL47" s="160">
        <v>0</v>
      </c>
      <c r="AM47" s="160">
        <v>0</v>
      </c>
      <c r="AN47" s="160"/>
      <c r="AO47" s="80">
        <f t="shared" si="3"/>
        <v>0</v>
      </c>
      <c r="AP47" s="211"/>
      <c r="AQ47" s="1144"/>
      <c r="AR47" s="1142">
        <f t="shared" si="4"/>
        <v>19</v>
      </c>
      <c r="AS47" s="1143">
        <f t="shared" si="5"/>
        <v>25</v>
      </c>
      <c r="AT47" s="1142">
        <f t="shared" si="6"/>
        <v>19</v>
      </c>
      <c r="AU47" s="1142">
        <f t="shared" si="7"/>
        <v>96</v>
      </c>
      <c r="AV47" s="1142" t="e">
        <f t="shared" ref="AV47:AV54" si="14">L47+N47+(P47*10)+R47+S47+T47+U47+V47+W47</f>
        <v>#VALUE!</v>
      </c>
      <c r="AW47" s="1142" t="e">
        <f t="shared" si="8"/>
        <v>#VALUE!</v>
      </c>
      <c r="AX47" s="826">
        <f>SUM('T1:T18'!AX47)</f>
        <v>8</v>
      </c>
      <c r="AY47" s="826">
        <f>SUM('T1:T18'!AY47)</f>
        <v>24</v>
      </c>
      <c r="AZ47" s="200">
        <f t="shared" si="11"/>
        <v>48</v>
      </c>
    </row>
    <row r="48" spans="1:52" s="8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432</v>
      </c>
      <c r="F48" s="215">
        <v>21</v>
      </c>
      <c r="G48" s="253">
        <v>0</v>
      </c>
      <c r="H48" s="215">
        <v>0</v>
      </c>
      <c r="I48" s="279">
        <f t="shared" si="9"/>
        <v>21</v>
      </c>
      <c r="J48" s="296"/>
      <c r="K48" s="380"/>
      <c r="L48" s="280"/>
      <c r="M48" s="256"/>
      <c r="N48" s="288" t="s">
        <v>442</v>
      </c>
      <c r="O48" s="285">
        <v>4</v>
      </c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1"/>
        <v>25</v>
      </c>
      <c r="X48" s="826">
        <f>SUM('T1:T18'!X48)</f>
        <v>57</v>
      </c>
      <c r="Y48" s="158"/>
      <c r="Z48" s="76"/>
      <c r="AA48" s="77"/>
      <c r="AB48" s="76"/>
      <c r="AC48" s="1">
        <f t="shared" si="2"/>
        <v>0</v>
      </c>
      <c r="AD48" s="128"/>
      <c r="AE48" s="119"/>
      <c r="AF48" s="207"/>
      <c r="AG48" s="208"/>
      <c r="AH48" s="207"/>
      <c r="AI48" s="224"/>
      <c r="AJ48" s="160">
        <v>0</v>
      </c>
      <c r="AK48" s="160">
        <v>0</v>
      </c>
      <c r="AL48" s="160">
        <v>0</v>
      </c>
      <c r="AM48" s="160">
        <v>0</v>
      </c>
      <c r="AN48" s="160">
        <v>0</v>
      </c>
      <c r="AO48" s="80">
        <f t="shared" si="3"/>
        <v>0</v>
      </c>
      <c r="AP48" s="31"/>
      <c r="AQ48" s="1144"/>
      <c r="AR48" s="1142">
        <f t="shared" si="4"/>
        <v>21</v>
      </c>
      <c r="AS48" s="1143">
        <f t="shared" si="5"/>
        <v>25</v>
      </c>
      <c r="AT48" s="1142">
        <f t="shared" si="6"/>
        <v>21</v>
      </c>
      <c r="AU48" s="1142">
        <f t="shared" si="7"/>
        <v>112</v>
      </c>
      <c r="AV48" s="1142" t="e">
        <f t="shared" si="14"/>
        <v>#VALUE!</v>
      </c>
      <c r="AW48" s="1142" t="e">
        <f t="shared" si="8"/>
        <v>#VALUE!</v>
      </c>
      <c r="AX48" s="826">
        <f>SUM('T1:T18'!AX48)</f>
        <v>41</v>
      </c>
      <c r="AY48" s="826">
        <f>SUM('T1:T18'!AY48)</f>
        <v>16</v>
      </c>
      <c r="AZ48" s="200">
        <f t="shared" si="11"/>
        <v>32</v>
      </c>
    </row>
    <row r="49" spans="1:52" s="9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433</v>
      </c>
      <c r="F49" s="215">
        <v>18</v>
      </c>
      <c r="G49" s="253">
        <v>0</v>
      </c>
      <c r="H49" s="215">
        <v>0</v>
      </c>
      <c r="I49" s="279">
        <f t="shared" si="9"/>
        <v>18</v>
      </c>
      <c r="J49" s="296"/>
      <c r="K49" s="380"/>
      <c r="L49" s="280"/>
      <c r="M49" s="256"/>
      <c r="N49" s="288" t="s">
        <v>441</v>
      </c>
      <c r="O49" s="285">
        <v>4</v>
      </c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1"/>
        <v>22</v>
      </c>
      <c r="X49" s="826">
        <f>SUM('T1:T18'!X49)</f>
        <v>26</v>
      </c>
      <c r="Y49" s="91"/>
      <c r="Z49" s="76"/>
      <c r="AA49" s="77"/>
      <c r="AB49" s="76"/>
      <c r="AC49" s="1">
        <f t="shared" si="2"/>
        <v>0</v>
      </c>
      <c r="AD49" s="128"/>
      <c r="AE49" s="119"/>
      <c r="AF49" s="225"/>
      <c r="AG49" s="226"/>
      <c r="AH49" s="225"/>
      <c r="AI49" s="227"/>
      <c r="AJ49" s="142">
        <v>0</v>
      </c>
      <c r="AK49" s="142">
        <v>0</v>
      </c>
      <c r="AL49" s="142">
        <v>0</v>
      </c>
      <c r="AM49" s="142">
        <v>0</v>
      </c>
      <c r="AN49" s="142">
        <v>0</v>
      </c>
      <c r="AO49" s="80">
        <f t="shared" si="3"/>
        <v>0</v>
      </c>
      <c r="AP49" s="14"/>
      <c r="AQ49" s="1141"/>
      <c r="AR49" s="1142">
        <f t="shared" si="4"/>
        <v>18</v>
      </c>
      <c r="AS49" s="1143">
        <f t="shared" si="5"/>
        <v>22</v>
      </c>
      <c r="AT49" s="1142">
        <f t="shared" si="6"/>
        <v>18</v>
      </c>
      <c r="AU49" s="1142">
        <f t="shared" si="7"/>
        <v>58</v>
      </c>
      <c r="AV49" s="1142" t="e">
        <f t="shared" si="14"/>
        <v>#VALUE!</v>
      </c>
      <c r="AW49" s="1142" t="e">
        <f t="shared" si="8"/>
        <v>#VALUE!</v>
      </c>
      <c r="AX49" s="826">
        <f>SUM('T1:T18'!AX49)</f>
        <v>10</v>
      </c>
      <c r="AY49" s="826">
        <f>SUM('T1:T18'!AY49)</f>
        <v>16</v>
      </c>
      <c r="AZ49" s="200">
        <f t="shared" si="11"/>
        <v>32</v>
      </c>
    </row>
    <row r="50" spans="1:52" s="8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9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1"/>
        <v>0</v>
      </c>
      <c r="X50" s="826">
        <f>SUM('T1:T18'!X50)</f>
        <v>0</v>
      </c>
      <c r="Y50" s="158"/>
      <c r="Z50" s="76"/>
      <c r="AA50" s="76"/>
      <c r="AB50" s="76"/>
      <c r="AC50" s="1">
        <f t="shared" si="2"/>
        <v>0</v>
      </c>
      <c r="AD50" s="128"/>
      <c r="AE50" s="119"/>
      <c r="AF50" s="207"/>
      <c r="AG50" s="208"/>
      <c r="AH50" s="207"/>
      <c r="AI50" s="224"/>
      <c r="AJ50" s="160">
        <v>0</v>
      </c>
      <c r="AK50" s="160">
        <v>0</v>
      </c>
      <c r="AL50" s="160">
        <v>0</v>
      </c>
      <c r="AM50" s="160">
        <v>0</v>
      </c>
      <c r="AN50" s="160"/>
      <c r="AO50" s="80">
        <f t="shared" si="3"/>
        <v>0</v>
      </c>
      <c r="AP50" s="161" t="s">
        <v>139</v>
      </c>
      <c r="AQ50" s="1144"/>
      <c r="AR50" s="1142">
        <f t="shared" si="4"/>
        <v>0</v>
      </c>
      <c r="AS50" s="1143">
        <f t="shared" si="5"/>
        <v>0</v>
      </c>
      <c r="AT50" s="1142">
        <f t="shared" si="6"/>
        <v>0</v>
      </c>
      <c r="AU50" s="1142">
        <f t="shared" si="7"/>
        <v>-306</v>
      </c>
      <c r="AV50" s="1142">
        <f t="shared" si="14"/>
        <v>0</v>
      </c>
      <c r="AW50" s="1142">
        <f t="shared" si="8"/>
        <v>-306</v>
      </c>
      <c r="AX50" s="826">
        <f>SUM('T1:T18'!AX50)</f>
        <v>0</v>
      </c>
      <c r="AY50" s="826">
        <f>SUM('T1:T18'!AY50)</f>
        <v>0</v>
      </c>
      <c r="AZ50" s="200">
        <f t="shared" si="11"/>
        <v>0</v>
      </c>
    </row>
    <row r="51" spans="1:52" s="8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9"/>
        <v>17</v>
      </c>
      <c r="J51" s="296"/>
      <c r="K51" s="380"/>
      <c r="L51" s="280"/>
      <c r="M51" s="256"/>
      <c r="N51" s="288" t="s">
        <v>350</v>
      </c>
      <c r="O51" s="285">
        <v>2</v>
      </c>
      <c r="P51" s="286"/>
      <c r="Q51" s="259"/>
      <c r="R51" s="287"/>
      <c r="S51" s="287"/>
      <c r="T51" s="287"/>
      <c r="U51" s="287"/>
      <c r="V51" s="287"/>
      <c r="W51" s="261">
        <f t="shared" si="1"/>
        <v>19</v>
      </c>
      <c r="X51" s="826">
        <f>SUM('T1:T18'!X51)</f>
        <v>12</v>
      </c>
      <c r="Y51" s="158"/>
      <c r="Z51" s="76"/>
      <c r="AA51" s="76"/>
      <c r="AB51" s="76"/>
      <c r="AC51" s="1"/>
      <c r="AD51" s="128"/>
      <c r="AE51" s="119"/>
      <c r="AF51" s="207"/>
      <c r="AG51" s="208"/>
      <c r="AH51" s="207"/>
      <c r="AI51" s="224"/>
      <c r="AJ51" s="160"/>
      <c r="AK51" s="160"/>
      <c r="AL51" s="160"/>
      <c r="AM51" s="160"/>
      <c r="AN51" s="160"/>
      <c r="AO51" s="80"/>
      <c r="AP51" s="161"/>
      <c r="AQ51" s="1144"/>
      <c r="AR51" s="1142"/>
      <c r="AS51" s="1143"/>
      <c r="AT51" s="1142"/>
      <c r="AU51" s="1142"/>
      <c r="AV51" s="1142"/>
      <c r="AW51" s="1142"/>
      <c r="AX51" s="826">
        <f>SUM('T1:T18'!AX51)</f>
        <v>4</v>
      </c>
      <c r="AY51" s="826">
        <f>SUM('T1:T18'!AY51)</f>
        <v>8</v>
      </c>
      <c r="AZ51" s="200">
        <f t="shared" si="11"/>
        <v>16</v>
      </c>
    </row>
    <row r="52" spans="1:52" s="32" customFormat="1" ht="18.5" x14ac:dyDescent="0.35">
      <c r="A52" s="25" t="s">
        <v>548</v>
      </c>
      <c r="B52" s="26" t="s">
        <v>31</v>
      </c>
      <c r="C52" s="27"/>
      <c r="D52" s="28"/>
      <c r="E52" s="204"/>
      <c r="F52" s="23"/>
      <c r="G52" s="19"/>
      <c r="H52" s="23"/>
      <c r="I52" s="1">
        <f t="shared" si="9"/>
        <v>0</v>
      </c>
      <c r="J52" s="125"/>
      <c r="K52" s="383"/>
      <c r="L52" s="125"/>
      <c r="M52" s="118"/>
      <c r="N52" s="29"/>
      <c r="O52" s="30"/>
      <c r="P52" s="29"/>
      <c r="Q52" s="133"/>
      <c r="R52" s="140"/>
      <c r="S52" s="140"/>
      <c r="T52" s="140"/>
      <c r="U52" s="140"/>
      <c r="V52" s="140"/>
      <c r="W52" s="261"/>
      <c r="X52" s="826"/>
      <c r="Y52" s="33"/>
      <c r="Z52" s="23"/>
      <c r="AA52" s="19"/>
      <c r="AB52" s="23"/>
      <c r="AC52" s="1"/>
      <c r="AD52" s="125"/>
      <c r="AE52" s="118"/>
      <c r="AF52" s="29"/>
      <c r="AG52" s="30"/>
      <c r="AH52" s="29"/>
      <c r="AI52" s="133"/>
      <c r="AJ52" s="140"/>
      <c r="AK52" s="140"/>
      <c r="AL52" s="140"/>
      <c r="AM52" s="140"/>
      <c r="AN52" s="140"/>
      <c r="AO52" s="80"/>
      <c r="AP52" s="31"/>
      <c r="AQ52" s="1144"/>
      <c r="AR52" s="1142"/>
      <c r="AS52" s="1143"/>
      <c r="AT52" s="1142"/>
      <c r="AU52" s="1142"/>
      <c r="AV52" s="1142"/>
      <c r="AW52" s="1142"/>
      <c r="AX52" s="826"/>
      <c r="AY52" s="826"/>
      <c r="AZ52" s="200">
        <f t="shared" si="11"/>
        <v>0</v>
      </c>
    </row>
    <row r="53" spans="1:52" s="82" customFormat="1" ht="119" customHeight="1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9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>
        <v>2</v>
      </c>
      <c r="P53" s="386" t="s">
        <v>449</v>
      </c>
      <c r="Q53" s="259">
        <v>6</v>
      </c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1"/>
        <v>24</v>
      </c>
      <c r="X53" s="826">
        <f>SUM('T1:T18'!X53)</f>
        <v>9</v>
      </c>
      <c r="Y53" s="158" t="s">
        <v>140</v>
      </c>
      <c r="Z53" s="77">
        <v>15</v>
      </c>
      <c r="AA53" s="77" t="s">
        <v>143</v>
      </c>
      <c r="AB53" s="77">
        <v>1</v>
      </c>
      <c r="AC53" s="1">
        <f t="shared" si="2"/>
        <v>16</v>
      </c>
      <c r="AD53" s="128"/>
      <c r="AE53" s="119"/>
      <c r="AF53" s="158" t="s">
        <v>144</v>
      </c>
      <c r="AG53" s="84">
        <v>2</v>
      </c>
      <c r="AH53" s="158"/>
      <c r="AI53" s="228"/>
      <c r="AJ53" s="159">
        <v>0</v>
      </c>
      <c r="AK53" s="159">
        <v>0</v>
      </c>
      <c r="AL53" s="159">
        <v>0</v>
      </c>
      <c r="AM53" s="159">
        <v>0</v>
      </c>
      <c r="AN53" s="159">
        <v>0</v>
      </c>
      <c r="AO53" s="80">
        <f t="shared" si="3"/>
        <v>18</v>
      </c>
      <c r="AP53" s="31"/>
      <c r="AQ53" s="1144"/>
      <c r="AR53" s="1142">
        <f t="shared" si="4"/>
        <v>16</v>
      </c>
      <c r="AS53" s="1143">
        <f t="shared" si="5"/>
        <v>18</v>
      </c>
      <c r="AT53" s="1142">
        <f t="shared" si="6"/>
        <v>16</v>
      </c>
      <c r="AU53" s="1142">
        <f t="shared" si="7"/>
        <v>8</v>
      </c>
      <c r="AV53" s="1142" t="e">
        <f t="shared" si="14"/>
        <v>#VALUE!</v>
      </c>
      <c r="AW53" s="1142" t="e">
        <f t="shared" si="8"/>
        <v>#VALUE!</v>
      </c>
      <c r="AX53" s="826">
        <f>SUM('T1:T18'!AX53)</f>
        <v>1</v>
      </c>
      <c r="AY53" s="826">
        <f>SUM('T1:T18'!AY53)</f>
        <v>8</v>
      </c>
      <c r="AZ53" s="200">
        <f t="shared" si="11"/>
        <v>16</v>
      </c>
    </row>
    <row r="54" spans="1:52" s="82" customFormat="1" ht="123" customHeight="1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9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>
        <v>2</v>
      </c>
      <c r="P54" s="387" t="s">
        <v>450</v>
      </c>
      <c r="Q54" s="259">
        <v>5</v>
      </c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1"/>
        <v>23</v>
      </c>
      <c r="X54" s="826">
        <f>SUM('T1:T18'!X54)</f>
        <v>21</v>
      </c>
      <c r="Y54" s="158" t="s">
        <v>214</v>
      </c>
      <c r="Z54" s="77">
        <v>12</v>
      </c>
      <c r="AA54" s="77" t="s">
        <v>145</v>
      </c>
      <c r="AB54" s="77">
        <v>4</v>
      </c>
      <c r="AC54" s="1">
        <f t="shared" si="2"/>
        <v>16</v>
      </c>
      <c r="AD54" s="128" t="s">
        <v>200</v>
      </c>
      <c r="AE54" s="119">
        <v>3</v>
      </c>
      <c r="AF54" s="158" t="s">
        <v>146</v>
      </c>
      <c r="AG54" s="84">
        <v>4</v>
      </c>
      <c r="AH54" s="158"/>
      <c r="AI54" s="228"/>
      <c r="AJ54" s="159">
        <v>0</v>
      </c>
      <c r="AK54" s="159">
        <v>0</v>
      </c>
      <c r="AL54" s="159">
        <v>0</v>
      </c>
      <c r="AM54" s="159">
        <v>0</v>
      </c>
      <c r="AN54" s="159">
        <v>0</v>
      </c>
      <c r="AO54" s="80">
        <f t="shared" si="3"/>
        <v>23</v>
      </c>
      <c r="AP54" s="31"/>
      <c r="AQ54" s="1144"/>
      <c r="AR54" s="1142">
        <f t="shared" si="4"/>
        <v>16</v>
      </c>
      <c r="AS54" s="1143">
        <f t="shared" si="5"/>
        <v>18</v>
      </c>
      <c r="AT54" s="1142">
        <f t="shared" si="6"/>
        <v>16</v>
      </c>
      <c r="AU54" s="1142">
        <f t="shared" si="7"/>
        <v>7</v>
      </c>
      <c r="AV54" s="1142" t="e">
        <f t="shared" si="14"/>
        <v>#VALUE!</v>
      </c>
      <c r="AW54" s="1142" t="e">
        <f t="shared" si="8"/>
        <v>#VALUE!</v>
      </c>
      <c r="AX54" s="826">
        <f>SUM('T1:T18'!AX54)</f>
        <v>13</v>
      </c>
      <c r="AY54" s="826">
        <f>SUM('T1:T18'!AY54)</f>
        <v>8</v>
      </c>
      <c r="AZ54" s="200">
        <f t="shared" si="11"/>
        <v>16</v>
      </c>
    </row>
    <row r="55" spans="1:52" ht="99.5" customHeight="1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9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>
        <v>2</v>
      </c>
      <c r="P55" s="385" t="s">
        <v>451</v>
      </c>
      <c r="Q55" s="306">
        <v>4</v>
      </c>
      <c r="R55" s="293"/>
      <c r="S55" s="293"/>
      <c r="T55" s="293"/>
      <c r="U55" s="293"/>
      <c r="V55" s="293"/>
      <c r="W55" s="261">
        <f t="shared" si="1"/>
        <v>22</v>
      </c>
      <c r="X55" s="826">
        <f>SUM('T1:T18'!X55)</f>
        <v>15</v>
      </c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158"/>
      <c r="AR55" s="1158"/>
      <c r="AS55" s="1158"/>
      <c r="AT55" s="1158"/>
      <c r="AU55" s="1158"/>
      <c r="AV55" s="1158"/>
      <c r="AW55" s="1158"/>
      <c r="AX55" s="826">
        <f>SUM('T1:T18'!AX55)</f>
        <v>13</v>
      </c>
      <c r="AY55" s="826">
        <f>SUM('T1:T18'!AY55)</f>
        <v>2</v>
      </c>
      <c r="AZ55" s="200">
        <f t="shared" si="11"/>
        <v>16</v>
      </c>
    </row>
    <row r="56" spans="1:52" s="93" customFormat="1" ht="18.5" x14ac:dyDescent="0.35">
      <c r="A56" s="94" t="s">
        <v>549</v>
      </c>
      <c r="B56" s="95" t="s">
        <v>98</v>
      </c>
      <c r="C56" s="96"/>
      <c r="D56" s="97"/>
      <c r="E56" s="91"/>
      <c r="F56" s="98"/>
      <c r="G56" s="77"/>
      <c r="H56" s="98"/>
      <c r="I56" s="1">
        <f t="shared" si="9"/>
        <v>0</v>
      </c>
      <c r="J56" s="125"/>
      <c r="K56" s="383"/>
      <c r="L56" s="128"/>
      <c r="M56" s="119"/>
      <c r="N56" s="92">
        <f ca="1">N56</f>
        <v>0</v>
      </c>
      <c r="O56" s="13"/>
      <c r="P56" s="92"/>
      <c r="Q56" s="132"/>
      <c r="R56" s="139"/>
      <c r="S56" s="139"/>
      <c r="T56" s="139"/>
      <c r="U56" s="139"/>
      <c r="V56" s="139"/>
      <c r="W56" s="261"/>
      <c r="X56" s="826"/>
      <c r="Y56" s="91"/>
      <c r="Z56" s="98"/>
      <c r="AA56" s="77"/>
      <c r="AB56" s="98"/>
      <c r="AC56" s="1"/>
      <c r="AD56" s="128"/>
      <c r="AE56" s="119"/>
      <c r="AF56" s="92"/>
      <c r="AG56" s="13"/>
      <c r="AH56" s="92"/>
      <c r="AI56" s="132"/>
      <c r="AJ56" s="139"/>
      <c r="AK56" s="139"/>
      <c r="AL56" s="139"/>
      <c r="AM56" s="139"/>
      <c r="AN56" s="139"/>
      <c r="AO56" s="80"/>
      <c r="AP56" s="14"/>
      <c r="AQ56" s="1141"/>
      <c r="AR56" s="1142"/>
      <c r="AS56" s="1143"/>
      <c r="AT56" s="1142"/>
      <c r="AU56" s="1142"/>
      <c r="AV56" s="1142"/>
      <c r="AW56" s="1142"/>
      <c r="AX56" s="826"/>
      <c r="AY56" s="826"/>
      <c r="AZ56" s="200">
        <f t="shared" si="11"/>
        <v>0</v>
      </c>
    </row>
    <row r="57" spans="1:52" s="93" customFormat="1" ht="46.5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448</v>
      </c>
      <c r="F57" s="215">
        <v>16</v>
      </c>
      <c r="G57" s="253" t="s">
        <v>133</v>
      </c>
      <c r="H57" s="215">
        <v>3</v>
      </c>
      <c r="I57" s="254">
        <f t="shared" si="9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1"/>
        <v>19</v>
      </c>
      <c r="X57" s="826">
        <f>SUM('T1:T18'!X57)</f>
        <v>28</v>
      </c>
      <c r="Y57" s="91" t="s">
        <v>132</v>
      </c>
      <c r="Z57" s="76">
        <v>14</v>
      </c>
      <c r="AA57" s="77" t="s">
        <v>133</v>
      </c>
      <c r="AB57" s="76">
        <v>3</v>
      </c>
      <c r="AC57" s="1">
        <f t="shared" ref="AC57:AC68" si="15">Z57+AB57</f>
        <v>17</v>
      </c>
      <c r="AD57" s="128" t="s">
        <v>211</v>
      </c>
      <c r="AE57" s="119">
        <v>3</v>
      </c>
      <c r="AF57" s="92"/>
      <c r="AG57" s="13"/>
      <c r="AH57" s="92"/>
      <c r="AI57" s="132"/>
      <c r="AJ57" s="139"/>
      <c r="AK57" s="139"/>
      <c r="AL57" s="139"/>
      <c r="AM57" s="139"/>
      <c r="AN57" s="139"/>
      <c r="AO57" s="80">
        <f t="shared" ref="AO57:AO68" si="16">AC57+AE57+AG57+AI57+AJ57+AK57+AL57+AM57+AN57</f>
        <v>20</v>
      </c>
      <c r="AP57" s="14"/>
      <c r="AQ57" s="1141"/>
      <c r="AR57" s="1142">
        <f t="shared" ref="AR57:AR68" si="17">I57+M57</f>
        <v>19</v>
      </c>
      <c r="AS57" s="1143">
        <f t="shared" ref="AS57:AS68" si="18">AR57+O57</f>
        <v>19</v>
      </c>
      <c r="AT57" s="1142">
        <f t="shared" ref="AT57:AT68" si="19">AR57</f>
        <v>19</v>
      </c>
      <c r="AU57" s="1142">
        <f t="shared" ref="AU57:AU68" si="20">(((I57+M57)*18)-(17*18))+(O57*10)+Q57+R57+S57+T57+U57+V57</f>
        <v>36</v>
      </c>
      <c r="AV57" s="1142">
        <f t="shared" ref="AV57:AV68" si="21">L57+N57+(P57*10)+R57+S57+T57+U57+V57+W57</f>
        <v>19</v>
      </c>
      <c r="AW57" s="1142">
        <f t="shared" ref="AW57:AW68" si="22">AU57+AV57</f>
        <v>55</v>
      </c>
      <c r="AX57" s="826">
        <f>SUM('T1:T18'!AX57)</f>
        <v>28</v>
      </c>
      <c r="AY57" s="826">
        <f>SUM('T1:T18'!AY57)</f>
        <v>0</v>
      </c>
      <c r="AZ57" s="200">
        <f t="shared" si="11"/>
        <v>0</v>
      </c>
    </row>
    <row r="58" spans="1:52" s="93" customFormat="1" ht="46.5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366</v>
      </c>
      <c r="F58" s="215">
        <v>12</v>
      </c>
      <c r="G58" s="318" t="s">
        <v>367</v>
      </c>
      <c r="H58" s="215">
        <v>8</v>
      </c>
      <c r="I58" s="254">
        <f t="shared" si="9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1"/>
        <v>20</v>
      </c>
      <c r="X58" s="826">
        <f>SUM('T1:T18'!X58)</f>
        <v>38</v>
      </c>
      <c r="Y58" s="91" t="s">
        <v>134</v>
      </c>
      <c r="Z58" s="76">
        <v>12</v>
      </c>
      <c r="AA58" s="77" t="s">
        <v>161</v>
      </c>
      <c r="AB58" s="76">
        <v>4</v>
      </c>
      <c r="AC58" s="1">
        <f t="shared" si="15"/>
        <v>16</v>
      </c>
      <c r="AD58" s="128" t="s">
        <v>206</v>
      </c>
      <c r="AE58" s="119">
        <v>3</v>
      </c>
      <c r="AF58" s="92"/>
      <c r="AG58" s="13"/>
      <c r="AH58" s="92"/>
      <c r="AI58" s="132"/>
      <c r="AJ58" s="139"/>
      <c r="AK58" s="139"/>
      <c r="AL58" s="139"/>
      <c r="AM58" s="139"/>
      <c r="AN58" s="139"/>
      <c r="AO58" s="80">
        <f t="shared" si="16"/>
        <v>19</v>
      </c>
      <c r="AP58" s="14"/>
      <c r="AQ58" s="1141"/>
      <c r="AR58" s="1142">
        <f t="shared" si="17"/>
        <v>20</v>
      </c>
      <c r="AS58" s="1143">
        <f t="shared" si="18"/>
        <v>20</v>
      </c>
      <c r="AT58" s="1142">
        <f t="shared" si="19"/>
        <v>20</v>
      </c>
      <c r="AU58" s="1142">
        <f t="shared" si="20"/>
        <v>54</v>
      </c>
      <c r="AV58" s="1142">
        <f t="shared" si="21"/>
        <v>20</v>
      </c>
      <c r="AW58" s="1142">
        <f t="shared" si="22"/>
        <v>74</v>
      </c>
      <c r="AX58" s="826">
        <f>SUM('T1:T18'!AX58)</f>
        <v>38</v>
      </c>
      <c r="AY58" s="826">
        <f>SUM('T1:T18'!AY58)</f>
        <v>0</v>
      </c>
      <c r="AZ58" s="200">
        <f t="shared" si="11"/>
        <v>0</v>
      </c>
    </row>
    <row r="59" spans="1:52" s="9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447</v>
      </c>
      <c r="F59" s="215">
        <v>14</v>
      </c>
      <c r="G59" s="253" t="s">
        <v>368</v>
      </c>
      <c r="H59" s="215">
        <v>4</v>
      </c>
      <c r="I59" s="254">
        <f t="shared" si="9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1"/>
        <v>18</v>
      </c>
      <c r="X59" s="826">
        <f>SUM('T1:T18'!X59)</f>
        <v>10</v>
      </c>
      <c r="Y59" s="91" t="s">
        <v>135</v>
      </c>
      <c r="Z59" s="76">
        <v>14</v>
      </c>
      <c r="AA59" s="77" t="s">
        <v>136</v>
      </c>
      <c r="AB59" s="76">
        <v>4</v>
      </c>
      <c r="AC59" s="1">
        <f t="shared" si="15"/>
        <v>18</v>
      </c>
      <c r="AD59" s="128"/>
      <c r="AE59" s="119"/>
      <c r="AF59" s="92"/>
      <c r="AG59" s="13"/>
      <c r="AH59" s="92"/>
      <c r="AI59" s="132"/>
      <c r="AJ59" s="139"/>
      <c r="AK59" s="139"/>
      <c r="AL59" s="139"/>
      <c r="AM59" s="139"/>
      <c r="AN59" s="139"/>
      <c r="AO59" s="80">
        <f t="shared" si="16"/>
        <v>18</v>
      </c>
      <c r="AP59" s="14"/>
      <c r="AQ59" s="1141"/>
      <c r="AR59" s="1142">
        <f t="shared" si="17"/>
        <v>18</v>
      </c>
      <c r="AS59" s="1143">
        <f t="shared" si="18"/>
        <v>18</v>
      </c>
      <c r="AT59" s="1142">
        <f t="shared" si="19"/>
        <v>18</v>
      </c>
      <c r="AU59" s="1142">
        <f t="shared" si="20"/>
        <v>18</v>
      </c>
      <c r="AV59" s="1142">
        <f t="shared" si="21"/>
        <v>18</v>
      </c>
      <c r="AW59" s="1142">
        <f t="shared" si="22"/>
        <v>36</v>
      </c>
      <c r="AX59" s="826">
        <f>SUM('T1:T18'!AX59)</f>
        <v>10</v>
      </c>
      <c r="AY59" s="826">
        <f>SUM('T1:T18'!AY59)</f>
        <v>0</v>
      </c>
      <c r="AZ59" s="200">
        <f t="shared" si="11"/>
        <v>0</v>
      </c>
    </row>
    <row r="60" spans="1:52" s="82" customFormat="1" ht="18.5" x14ac:dyDescent="0.35">
      <c r="A60" s="25" t="s">
        <v>550</v>
      </c>
      <c r="B60" s="26" t="s">
        <v>99</v>
      </c>
      <c r="C60" s="27"/>
      <c r="D60" s="28"/>
      <c r="E60" s="203"/>
      <c r="F60" s="81"/>
      <c r="G60" s="77"/>
      <c r="H60" s="81"/>
      <c r="I60" s="1">
        <f t="shared" si="9"/>
        <v>0</v>
      </c>
      <c r="J60" s="125"/>
      <c r="K60" s="383"/>
      <c r="L60" s="128"/>
      <c r="M60" s="119"/>
      <c r="N60" s="81"/>
      <c r="O60" s="30"/>
      <c r="P60" s="81"/>
      <c r="Q60" s="133"/>
      <c r="R60" s="140"/>
      <c r="S60" s="140"/>
      <c r="T60" s="140"/>
      <c r="U60" s="140"/>
      <c r="V60" s="140"/>
      <c r="W60" s="261"/>
      <c r="X60" s="826"/>
      <c r="Y60" s="91"/>
      <c r="Z60" s="81"/>
      <c r="AA60" s="77"/>
      <c r="AB60" s="81"/>
      <c r="AC60" s="1"/>
      <c r="AD60" s="128"/>
      <c r="AE60" s="119"/>
      <c r="AF60" s="81"/>
      <c r="AG60" s="30"/>
      <c r="AH60" s="81"/>
      <c r="AI60" s="133"/>
      <c r="AJ60" s="140"/>
      <c r="AK60" s="140"/>
      <c r="AL60" s="140"/>
      <c r="AM60" s="140"/>
      <c r="AN60" s="140"/>
      <c r="AO60" s="80"/>
      <c r="AP60" s="31"/>
      <c r="AQ60" s="1144"/>
      <c r="AR60" s="1142"/>
      <c r="AS60" s="1143"/>
      <c r="AT60" s="1142"/>
      <c r="AU60" s="1142"/>
      <c r="AV60" s="1142"/>
      <c r="AW60" s="1142"/>
      <c r="AX60" s="826"/>
      <c r="AY60" s="826"/>
      <c r="AZ60" s="200">
        <f t="shared" si="11"/>
        <v>0</v>
      </c>
    </row>
    <row r="61" spans="1:52" s="9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9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1"/>
        <v>21</v>
      </c>
      <c r="X61" s="826">
        <f>SUM('T1:T18'!X61)</f>
        <v>44</v>
      </c>
      <c r="Y61" s="91" t="s">
        <v>137</v>
      </c>
      <c r="Z61" s="83">
        <v>20</v>
      </c>
      <c r="AA61" s="77"/>
      <c r="AB61" s="83"/>
      <c r="AC61" s="1">
        <f t="shared" si="15"/>
        <v>20</v>
      </c>
      <c r="AD61" s="148"/>
      <c r="AE61" s="122"/>
      <c r="AF61" s="92"/>
      <c r="AG61" s="13"/>
      <c r="AH61" s="92"/>
      <c r="AI61" s="132"/>
      <c r="AJ61" s="139"/>
      <c r="AK61" s="139"/>
      <c r="AL61" s="139"/>
      <c r="AM61" s="139"/>
      <c r="AN61" s="139"/>
      <c r="AO61" s="80">
        <f t="shared" si="16"/>
        <v>20</v>
      </c>
      <c r="AP61" s="14"/>
      <c r="AQ61" s="1141"/>
      <c r="AR61" s="1142">
        <f t="shared" si="17"/>
        <v>21</v>
      </c>
      <c r="AS61" s="1143">
        <f t="shared" si="18"/>
        <v>21</v>
      </c>
      <c r="AT61" s="1142">
        <f t="shared" si="19"/>
        <v>21</v>
      </c>
      <c r="AU61" s="1142">
        <f t="shared" si="20"/>
        <v>72</v>
      </c>
      <c r="AV61" s="1142">
        <f t="shared" si="21"/>
        <v>21</v>
      </c>
      <c r="AW61" s="1142">
        <f t="shared" si="22"/>
        <v>93</v>
      </c>
      <c r="AX61" s="826">
        <f>SUM('T1:T18'!AX61)</f>
        <v>44</v>
      </c>
      <c r="AY61" s="826">
        <f>SUM('T1:T18'!AY61)</f>
        <v>0</v>
      </c>
      <c r="AZ61" s="200">
        <f t="shared" si="11"/>
        <v>0</v>
      </c>
    </row>
    <row r="62" spans="1:52" s="32" customFormat="1" ht="18.5" x14ac:dyDescent="0.35">
      <c r="A62" s="25" t="s">
        <v>48</v>
      </c>
      <c r="B62" s="26" t="s">
        <v>29</v>
      </c>
      <c r="C62" s="27"/>
      <c r="D62" s="28"/>
      <c r="E62" s="204"/>
      <c r="F62" s="23"/>
      <c r="G62" s="19"/>
      <c r="H62" s="23"/>
      <c r="I62" s="1">
        <f t="shared" si="9"/>
        <v>0</v>
      </c>
      <c r="J62" s="125"/>
      <c r="K62" s="383"/>
      <c r="L62" s="125"/>
      <c r="M62" s="118"/>
      <c r="N62" s="29"/>
      <c r="O62" s="30"/>
      <c r="P62" s="29"/>
      <c r="Q62" s="133"/>
      <c r="R62" s="140"/>
      <c r="S62" s="140"/>
      <c r="T62" s="140"/>
      <c r="U62" s="140"/>
      <c r="V62" s="140"/>
      <c r="W62" s="261"/>
      <c r="X62" s="826"/>
      <c r="Y62" s="33"/>
      <c r="Z62" s="23"/>
      <c r="AA62" s="19"/>
      <c r="AB62" s="23"/>
      <c r="AC62" s="1"/>
      <c r="AD62" s="125"/>
      <c r="AE62" s="118"/>
      <c r="AF62" s="29"/>
      <c r="AG62" s="30"/>
      <c r="AH62" s="29"/>
      <c r="AI62" s="133"/>
      <c r="AJ62" s="140"/>
      <c r="AK62" s="140"/>
      <c r="AL62" s="140"/>
      <c r="AM62" s="140"/>
      <c r="AN62" s="140"/>
      <c r="AO62" s="80"/>
      <c r="AP62" s="31"/>
      <c r="AQ62" s="1144"/>
      <c r="AR62" s="1142"/>
      <c r="AS62" s="1143"/>
      <c r="AT62" s="1142"/>
      <c r="AU62" s="1142"/>
      <c r="AV62" s="1142"/>
      <c r="AW62" s="1142"/>
      <c r="AX62" s="826"/>
      <c r="AY62" s="826"/>
      <c r="AZ62" s="200">
        <f t="shared" si="11"/>
        <v>0</v>
      </c>
    </row>
    <row r="63" spans="1:52" s="8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9"/>
        <v>24</v>
      </c>
      <c r="J63" s="280"/>
      <c r="K63" s="379"/>
      <c r="L63" s="255"/>
      <c r="M63" s="256"/>
      <c r="N63" s="210" t="s">
        <v>430</v>
      </c>
      <c r="O63" s="323">
        <v>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1"/>
        <v>24</v>
      </c>
      <c r="X63" s="826">
        <f>SUM('T1:T18'!X63)</f>
        <v>81</v>
      </c>
      <c r="Y63" s="158"/>
      <c r="Z63" s="77"/>
      <c r="AA63" s="77"/>
      <c r="AB63" s="77"/>
      <c r="AC63" s="1">
        <f t="shared" si="15"/>
        <v>0</v>
      </c>
      <c r="AD63" s="128"/>
      <c r="AE63" s="119"/>
      <c r="AF63" s="210"/>
      <c r="AG63" s="30"/>
      <c r="AH63" s="210"/>
      <c r="AI63" s="133"/>
      <c r="AJ63" s="140"/>
      <c r="AK63" s="140"/>
      <c r="AL63" s="140"/>
      <c r="AM63" s="140"/>
      <c r="AN63" s="140"/>
      <c r="AO63" s="80">
        <f t="shared" si="16"/>
        <v>0</v>
      </c>
      <c r="AP63" s="31"/>
      <c r="AQ63" s="1144"/>
      <c r="AR63" s="1142">
        <f t="shared" si="17"/>
        <v>24</v>
      </c>
      <c r="AS63" s="1143">
        <f t="shared" si="18"/>
        <v>24</v>
      </c>
      <c r="AT63" s="1142">
        <f t="shared" si="19"/>
        <v>24</v>
      </c>
      <c r="AU63" s="1142">
        <f t="shared" si="20"/>
        <v>126</v>
      </c>
      <c r="AV63" s="1142" t="e">
        <f t="shared" si="21"/>
        <v>#VALUE!</v>
      </c>
      <c r="AW63" s="1142" t="e">
        <f t="shared" si="22"/>
        <v>#VALUE!</v>
      </c>
      <c r="AX63" s="826">
        <f>SUM('T1:T18'!AX63)</f>
        <v>47</v>
      </c>
      <c r="AY63" s="826">
        <f>SUM('T1:T18'!AY63)</f>
        <v>34</v>
      </c>
      <c r="AZ63" s="200">
        <f t="shared" si="11"/>
        <v>0</v>
      </c>
    </row>
    <row r="64" spans="1:52" s="8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9"/>
        <v>25</v>
      </c>
      <c r="J64" s="280"/>
      <c r="K64" s="379"/>
      <c r="L64" s="255"/>
      <c r="M64" s="256"/>
      <c r="N64" s="210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1"/>
        <v>25</v>
      </c>
      <c r="X64" s="826">
        <f>SUM('T1:T18'!X64)</f>
        <v>88</v>
      </c>
      <c r="Y64" s="158"/>
      <c r="Z64" s="77"/>
      <c r="AA64" s="77"/>
      <c r="AB64" s="77"/>
      <c r="AC64" s="1">
        <f t="shared" si="15"/>
        <v>0</v>
      </c>
      <c r="AD64" s="128"/>
      <c r="AE64" s="119"/>
      <c r="AF64" s="210"/>
      <c r="AG64" s="30"/>
      <c r="AH64" s="210"/>
      <c r="AI64" s="133"/>
      <c r="AJ64" s="140"/>
      <c r="AK64" s="140"/>
      <c r="AL64" s="140"/>
      <c r="AM64" s="140"/>
      <c r="AN64" s="140"/>
      <c r="AO64" s="80">
        <f t="shared" si="16"/>
        <v>0</v>
      </c>
      <c r="AP64" s="31"/>
      <c r="AQ64" s="1144"/>
      <c r="AR64" s="1142">
        <f t="shared" si="17"/>
        <v>25</v>
      </c>
      <c r="AS64" s="1143">
        <f t="shared" si="18"/>
        <v>25</v>
      </c>
      <c r="AT64" s="1142">
        <f t="shared" si="19"/>
        <v>25</v>
      </c>
      <c r="AU64" s="1142">
        <f t="shared" si="20"/>
        <v>144</v>
      </c>
      <c r="AV64" s="1142" t="e">
        <f t="shared" si="21"/>
        <v>#VALUE!</v>
      </c>
      <c r="AW64" s="1142" t="e">
        <f t="shared" si="22"/>
        <v>#VALUE!</v>
      </c>
      <c r="AX64" s="826">
        <f>SUM('T1:T18'!AX64)</f>
        <v>72</v>
      </c>
      <c r="AY64" s="826">
        <f>SUM('T1:T18'!AY64)</f>
        <v>16</v>
      </c>
      <c r="AZ64" s="200">
        <f t="shared" si="11"/>
        <v>0</v>
      </c>
    </row>
    <row r="65" spans="1:52" s="108" customFormat="1" ht="18.5" x14ac:dyDescent="0.35">
      <c r="A65" s="101"/>
      <c r="B65" s="102"/>
      <c r="C65" s="102"/>
      <c r="D65" s="103"/>
      <c r="E65" s="206"/>
      <c r="F65" s="104"/>
      <c r="G65" s="104"/>
      <c r="H65" s="104"/>
      <c r="I65" s="1"/>
      <c r="J65" s="125"/>
      <c r="K65" s="383"/>
      <c r="L65" s="205"/>
      <c r="M65" s="121"/>
      <c r="N65" s="105"/>
      <c r="O65" s="106"/>
      <c r="P65" s="105"/>
      <c r="Q65" s="136"/>
      <c r="R65" s="143"/>
      <c r="S65" s="143"/>
      <c r="T65" s="143"/>
      <c r="U65" s="143"/>
      <c r="V65" s="143"/>
      <c r="W65" s="261"/>
      <c r="X65" s="826"/>
      <c r="Y65" s="181"/>
      <c r="Z65" s="182"/>
      <c r="AA65" s="182"/>
      <c r="AB65" s="182"/>
      <c r="AC65" s="1160"/>
      <c r="AD65" s="183"/>
      <c r="AE65" s="184"/>
      <c r="AF65" s="185"/>
      <c r="AG65" s="186"/>
      <c r="AH65" s="185"/>
      <c r="AI65" s="187"/>
      <c r="AJ65" s="188"/>
      <c r="AK65" s="188"/>
      <c r="AL65" s="188"/>
      <c r="AM65" s="188"/>
      <c r="AN65" s="188"/>
      <c r="AO65" s="166"/>
      <c r="AP65" s="107"/>
      <c r="AQ65" s="1161"/>
      <c r="AR65" s="1142"/>
      <c r="AS65" s="1143"/>
      <c r="AT65" s="1142"/>
      <c r="AU65" s="1142"/>
      <c r="AV65" s="1142"/>
      <c r="AW65" s="1142"/>
      <c r="AX65" s="826"/>
      <c r="AY65" s="826"/>
      <c r="AZ65" s="200">
        <f t="shared" si="11"/>
        <v>0</v>
      </c>
    </row>
    <row r="66" spans="1:52" s="93" customFormat="1" ht="18.5" x14ac:dyDescent="0.35">
      <c r="A66" s="94" t="s">
        <v>85</v>
      </c>
      <c r="B66" s="95" t="s">
        <v>34</v>
      </c>
      <c r="C66" s="96"/>
      <c r="D66" s="97"/>
      <c r="E66" s="203"/>
      <c r="F66" s="98"/>
      <c r="G66" s="77"/>
      <c r="H66" s="98"/>
      <c r="I66" s="1">
        <f t="shared" si="9"/>
        <v>0</v>
      </c>
      <c r="J66" s="125"/>
      <c r="K66" s="383"/>
      <c r="L66" s="128"/>
      <c r="M66" s="119"/>
      <c r="N66" s="92"/>
      <c r="O66" s="13"/>
      <c r="P66" s="92"/>
      <c r="Q66" s="132"/>
      <c r="R66" s="139"/>
      <c r="S66" s="139"/>
      <c r="T66" s="139"/>
      <c r="U66" s="139"/>
      <c r="V66" s="139"/>
      <c r="W66" s="261"/>
      <c r="X66" s="826"/>
      <c r="Y66" s="180"/>
      <c r="Z66" s="190"/>
      <c r="AA66" s="167"/>
      <c r="AB66" s="190"/>
      <c r="AC66" s="1160"/>
      <c r="AD66" s="169"/>
      <c r="AE66" s="170"/>
      <c r="AF66" s="189"/>
      <c r="AG66" s="177"/>
      <c r="AH66" s="189"/>
      <c r="AI66" s="178"/>
      <c r="AJ66" s="179"/>
      <c r="AK66" s="179"/>
      <c r="AL66" s="179"/>
      <c r="AM66" s="179"/>
      <c r="AN66" s="179"/>
      <c r="AO66" s="166"/>
      <c r="AP66" s="14"/>
      <c r="AQ66" s="1141"/>
      <c r="AR66" s="1142"/>
      <c r="AS66" s="1143"/>
      <c r="AT66" s="1142"/>
      <c r="AU66" s="1142"/>
      <c r="AV66" s="1142"/>
      <c r="AW66" s="1142"/>
      <c r="AX66" s="826"/>
      <c r="AY66" s="826"/>
      <c r="AZ66" s="200">
        <f t="shared" si="11"/>
        <v>0</v>
      </c>
    </row>
    <row r="67" spans="1:52" s="9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9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1"/>
        <v>23</v>
      </c>
      <c r="X67" s="826">
        <f>SUM('T1:T18'!X67)</f>
        <v>46</v>
      </c>
      <c r="Y67" s="180" t="s">
        <v>129</v>
      </c>
      <c r="Z67" s="168">
        <v>12</v>
      </c>
      <c r="AA67" s="167" t="s">
        <v>219</v>
      </c>
      <c r="AB67" s="168">
        <v>7</v>
      </c>
      <c r="AC67" s="1160">
        <f t="shared" si="15"/>
        <v>19</v>
      </c>
      <c r="AD67" s="169"/>
      <c r="AE67" s="170"/>
      <c r="AF67" s="189"/>
      <c r="AG67" s="177"/>
      <c r="AH67" s="189"/>
      <c r="AI67" s="178"/>
      <c r="AJ67" s="179"/>
      <c r="AK67" s="179"/>
      <c r="AL67" s="179"/>
      <c r="AM67" s="179"/>
      <c r="AN67" s="179"/>
      <c r="AO67" s="166">
        <f t="shared" si="16"/>
        <v>19</v>
      </c>
      <c r="AP67" s="14"/>
      <c r="AQ67" s="1141"/>
      <c r="AR67" s="1142">
        <f t="shared" si="17"/>
        <v>19</v>
      </c>
      <c r="AS67" s="1143">
        <f t="shared" si="18"/>
        <v>19</v>
      </c>
      <c r="AT67" s="1142">
        <f t="shared" si="19"/>
        <v>19</v>
      </c>
      <c r="AU67" s="1142">
        <f t="shared" si="20"/>
        <v>36</v>
      </c>
      <c r="AV67" s="1142">
        <f t="shared" si="21"/>
        <v>23</v>
      </c>
      <c r="AW67" s="1142">
        <f t="shared" si="22"/>
        <v>59</v>
      </c>
      <c r="AX67" s="826">
        <f>SUM('T1:T18'!AX67)</f>
        <v>46</v>
      </c>
      <c r="AY67" s="826">
        <f>SUM('T1:T18'!AY67)</f>
        <v>0</v>
      </c>
      <c r="AZ67" s="200">
        <f t="shared" si="11"/>
        <v>0</v>
      </c>
    </row>
    <row r="68" spans="1:52" s="9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9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1"/>
        <v>21</v>
      </c>
      <c r="X68" s="826">
        <f>SUM('T1:T18'!X68)</f>
        <v>29</v>
      </c>
      <c r="Y68" s="180" t="s">
        <v>130</v>
      </c>
      <c r="Z68" s="168">
        <v>12</v>
      </c>
      <c r="AA68" s="167" t="s">
        <v>131</v>
      </c>
      <c r="AB68" s="168">
        <v>5</v>
      </c>
      <c r="AC68" s="1160">
        <f t="shared" si="15"/>
        <v>17</v>
      </c>
      <c r="AD68" s="169" t="s">
        <v>207</v>
      </c>
      <c r="AE68" s="170">
        <v>3</v>
      </c>
      <c r="AF68" s="189"/>
      <c r="AG68" s="177"/>
      <c r="AH68" s="189"/>
      <c r="AI68" s="178"/>
      <c r="AJ68" s="179"/>
      <c r="AK68" s="179"/>
      <c r="AL68" s="179"/>
      <c r="AM68" s="179"/>
      <c r="AN68" s="179"/>
      <c r="AO68" s="166">
        <f t="shared" si="16"/>
        <v>20</v>
      </c>
      <c r="AP68" s="14"/>
      <c r="AQ68" s="1141"/>
      <c r="AR68" s="1142">
        <f t="shared" si="17"/>
        <v>18</v>
      </c>
      <c r="AS68" s="1143">
        <f t="shared" si="18"/>
        <v>18</v>
      </c>
      <c r="AT68" s="1142">
        <f t="shared" si="19"/>
        <v>18</v>
      </c>
      <c r="AU68" s="1142">
        <f t="shared" si="20"/>
        <v>18</v>
      </c>
      <c r="AV68" s="1142" t="e">
        <f t="shared" si="21"/>
        <v>#VALUE!</v>
      </c>
      <c r="AW68" s="1142" t="e">
        <f t="shared" si="22"/>
        <v>#VALUE!</v>
      </c>
      <c r="AX68" s="826">
        <f>SUM('T1:T18'!AX68)</f>
        <v>29</v>
      </c>
      <c r="AY68" s="826">
        <f>SUM('T1:T18'!AY68)</f>
        <v>0</v>
      </c>
      <c r="AZ68" s="200">
        <f t="shared" si="11"/>
        <v>0</v>
      </c>
    </row>
    <row r="69" spans="1:52" s="32" customFormat="1" ht="18.5" x14ac:dyDescent="0.35">
      <c r="A69" s="25" t="s">
        <v>551</v>
      </c>
      <c r="B69" s="26" t="s">
        <v>238</v>
      </c>
      <c r="C69" s="27"/>
      <c r="D69" s="37"/>
      <c r="E69" s="33"/>
      <c r="F69" s="18"/>
      <c r="G69" s="19"/>
      <c r="H69" s="18"/>
      <c r="I69" s="254">
        <f t="shared" si="9"/>
        <v>0</v>
      </c>
      <c r="J69" s="280"/>
      <c r="K69" s="379"/>
      <c r="L69" s="125"/>
      <c r="M69" s="118"/>
      <c r="N69" s="29"/>
      <c r="O69" s="30"/>
      <c r="P69" s="29"/>
      <c r="Q69" s="133"/>
      <c r="R69" s="140"/>
      <c r="S69" s="140"/>
      <c r="T69" s="140"/>
      <c r="U69" s="140"/>
      <c r="V69" s="140"/>
      <c r="W69" s="261">
        <f t="shared" si="1"/>
        <v>0</v>
      </c>
      <c r="X69" s="826">
        <f>SUM('T1:T18'!X69)</f>
        <v>0</v>
      </c>
      <c r="Y69" s="172"/>
      <c r="Z69" s="163"/>
      <c r="AA69" s="162"/>
      <c r="AB69" s="163"/>
      <c r="AC69" s="1160">
        <f>Z69+AB69</f>
        <v>0</v>
      </c>
      <c r="AD69" s="164"/>
      <c r="AE69" s="165"/>
      <c r="AF69" s="173"/>
      <c r="AG69" s="174"/>
      <c r="AH69" s="173"/>
      <c r="AI69" s="175"/>
      <c r="AJ69" s="176"/>
      <c r="AK69" s="176"/>
      <c r="AL69" s="176"/>
      <c r="AM69" s="176"/>
      <c r="AN69" s="176"/>
      <c r="AO69" s="166">
        <f>AC69+AE69+AG69+AI69+AJ69+AK69+AL69+AM69+AN69</f>
        <v>0</v>
      </c>
      <c r="AP69" s="31"/>
      <c r="AQ69" s="1144"/>
      <c r="AR69" s="1142">
        <f>I69+M69</f>
        <v>0</v>
      </c>
      <c r="AS69" s="1143">
        <f>AR69+O69</f>
        <v>0</v>
      </c>
      <c r="AT69" s="1142">
        <f>AR69</f>
        <v>0</v>
      </c>
      <c r="AU69" s="1142">
        <f>(((I69+M69)*18)-(17*18))+(O69*10)+Q69+R69+S69+T69+U69+V69</f>
        <v>-306</v>
      </c>
      <c r="AV69" s="1142">
        <f>L69+N69+(P69*10)+R69+S69+T69+U69+V69+W69</f>
        <v>0</v>
      </c>
      <c r="AW69" s="1142">
        <f>AU69+AV69</f>
        <v>-306</v>
      </c>
      <c r="AX69" s="826">
        <f>SUM('T1:T18'!AX69)</f>
        <v>0</v>
      </c>
      <c r="AY69" s="826">
        <f>SUM('T1:T18'!AY69)</f>
        <v>0</v>
      </c>
    </row>
    <row r="70" spans="1:52" s="5" customFormat="1" ht="18.5" x14ac:dyDescent="0.35">
      <c r="A70" s="18"/>
      <c r="B70" s="23" t="s">
        <v>416</v>
      </c>
      <c r="C70" s="23"/>
      <c r="D70" s="331" t="s">
        <v>418</v>
      </c>
      <c r="E70" s="332" t="s">
        <v>420</v>
      </c>
      <c r="F70" s="18">
        <v>8</v>
      </c>
      <c r="G70" s="19"/>
      <c r="H70" s="18"/>
      <c r="I70" s="254">
        <f t="shared" si="9"/>
        <v>8</v>
      </c>
      <c r="J70" s="280"/>
      <c r="K70" s="379"/>
      <c r="L70" s="125"/>
      <c r="M70" s="118"/>
      <c r="N70" s="12"/>
      <c r="O70" s="13"/>
      <c r="P70" s="150"/>
      <c r="Q70" s="132"/>
      <c r="R70" s="139"/>
      <c r="S70" s="139"/>
      <c r="T70" s="139"/>
      <c r="U70" s="139"/>
      <c r="V70" s="139"/>
      <c r="W70" s="261">
        <f t="shared" si="1"/>
        <v>8</v>
      </c>
      <c r="X70" s="826">
        <f>SUM('T1:T18'!X70)</f>
        <v>24</v>
      </c>
      <c r="Y70" s="171"/>
      <c r="Z70" s="163"/>
      <c r="AA70" s="162"/>
      <c r="AB70" s="163"/>
      <c r="AC70" s="1160">
        <f>Z70+AB70</f>
        <v>0</v>
      </c>
      <c r="AD70" s="164"/>
      <c r="AE70" s="165"/>
      <c r="AF70" s="191"/>
      <c r="AG70" s="177"/>
      <c r="AH70" s="191"/>
      <c r="AI70" s="178"/>
      <c r="AJ70" s="179"/>
      <c r="AK70" s="179"/>
      <c r="AL70" s="179"/>
      <c r="AM70" s="179"/>
      <c r="AN70" s="179"/>
      <c r="AO70" s="166">
        <f>AC70+AE70+AG70+AI70+AJ70+AK70+AL70+AM70+AN70</f>
        <v>0</v>
      </c>
      <c r="AP70" s="14"/>
      <c r="AQ70" s="1141"/>
      <c r="AR70" s="1142">
        <f>I70+M70</f>
        <v>8</v>
      </c>
      <c r="AS70" s="1143">
        <f>AR70+O70</f>
        <v>8</v>
      </c>
      <c r="AT70" s="1142">
        <f>AR70</f>
        <v>8</v>
      </c>
      <c r="AU70" s="1142">
        <f>(((I70+M70)*18)-(17*18))+(O70*10)+Q70+R70+S70+T70+U70+V70</f>
        <v>-162</v>
      </c>
      <c r="AV70" s="1142">
        <f>L70+N70+(P70*10)+R70+S70+T70+U70+V70+W70</f>
        <v>8</v>
      </c>
      <c r="AW70" s="1142">
        <f>AU70+AV70</f>
        <v>-154</v>
      </c>
      <c r="AX70" s="826">
        <f>SUM('T1:T18'!AX70)</f>
        <v>88</v>
      </c>
      <c r="AY70" s="826">
        <f>SUM('T1:T18'!AY70)</f>
        <v>0</v>
      </c>
    </row>
    <row r="71" spans="1:52" s="5" customFormat="1" ht="18.5" x14ac:dyDescent="0.25">
      <c r="A71" s="18"/>
      <c r="B71" s="23" t="s">
        <v>417</v>
      </c>
      <c r="C71" s="23"/>
      <c r="D71" s="331" t="s">
        <v>419</v>
      </c>
      <c r="E71" s="332" t="s">
        <v>421</v>
      </c>
      <c r="F71" s="359">
        <v>7</v>
      </c>
      <c r="G71" s="77"/>
      <c r="H71" s="76"/>
      <c r="I71" s="254">
        <f t="shared" si="9"/>
        <v>7</v>
      </c>
      <c r="J71" s="280"/>
      <c r="K71" s="379"/>
      <c r="L71" s="20"/>
      <c r="M71" s="202"/>
      <c r="N71" s="12"/>
      <c r="O71" s="13"/>
      <c r="P71" s="150"/>
      <c r="Q71" s="132"/>
      <c r="R71" s="139"/>
      <c r="S71" s="139"/>
      <c r="T71" s="139"/>
      <c r="U71" s="139"/>
      <c r="V71" s="139"/>
      <c r="W71" s="261">
        <f t="shared" si="1"/>
        <v>7</v>
      </c>
      <c r="X71" s="826">
        <f>SUM('T1:T18'!X71)</f>
        <v>21</v>
      </c>
      <c r="Y71" s="127"/>
      <c r="Z71" s="163"/>
      <c r="AA71" s="162"/>
      <c r="AB71" s="163"/>
      <c r="AC71" s="1160"/>
      <c r="AD71" s="164"/>
      <c r="AE71" s="165"/>
      <c r="AF71" s="191"/>
      <c r="AG71" s="177"/>
      <c r="AH71" s="191"/>
      <c r="AI71" s="178"/>
      <c r="AJ71" s="179"/>
      <c r="AK71" s="179"/>
      <c r="AL71" s="179"/>
      <c r="AM71" s="179"/>
      <c r="AN71" s="179"/>
      <c r="AO71" s="166"/>
      <c r="AP71" s="14"/>
      <c r="AQ71" s="1141"/>
      <c r="AR71" s="1142"/>
      <c r="AS71" s="1143"/>
      <c r="AT71" s="1142"/>
      <c r="AU71" s="1142"/>
      <c r="AV71" s="1142"/>
      <c r="AW71" s="1142"/>
      <c r="AX71" s="826">
        <f>SUM('T1:T18'!AX71)</f>
        <v>78</v>
      </c>
      <c r="AY71" s="826">
        <f>SUM('T1:T18'!AY71)</f>
        <v>0</v>
      </c>
    </row>
    <row r="72" spans="1:52" s="5" customFormat="1" ht="18.5" x14ac:dyDescent="0.35">
      <c r="A72" s="18"/>
      <c r="B72" s="266" t="s">
        <v>529</v>
      </c>
      <c r="C72" s="266"/>
      <c r="D72" s="525" t="s">
        <v>78</v>
      </c>
      <c r="E72" s="33"/>
      <c r="F72" s="76"/>
      <c r="G72" s="19"/>
      <c r="H72" s="18"/>
      <c r="I72" s="1"/>
      <c r="J72" s="125"/>
      <c r="K72" s="383"/>
      <c r="L72" s="125"/>
      <c r="M72" s="118"/>
      <c r="N72" s="12"/>
      <c r="O72" s="13"/>
      <c r="P72" s="150"/>
      <c r="Q72" s="132"/>
      <c r="R72" s="139"/>
      <c r="S72" s="139"/>
      <c r="T72" s="139"/>
      <c r="U72" s="139"/>
      <c r="V72" s="139"/>
      <c r="W72" s="261">
        <f t="shared" si="1"/>
        <v>0</v>
      </c>
      <c r="X72" s="826">
        <f>SUM('T1:T18'!X72)</f>
        <v>18</v>
      </c>
      <c r="Y72" s="171"/>
      <c r="Z72" s="163"/>
      <c r="AA72" s="162"/>
      <c r="AB72" s="163"/>
      <c r="AC72" s="1160"/>
      <c r="AD72" s="164"/>
      <c r="AE72" s="165"/>
      <c r="AF72" s="191"/>
      <c r="AG72" s="177"/>
      <c r="AH72" s="191"/>
      <c r="AI72" s="178"/>
      <c r="AJ72" s="179"/>
      <c r="AK72" s="179"/>
      <c r="AL72" s="179"/>
      <c r="AM72" s="179"/>
      <c r="AN72" s="179"/>
      <c r="AO72" s="166"/>
      <c r="AP72" s="14"/>
      <c r="AQ72" s="1141"/>
      <c r="AR72" s="1142"/>
      <c r="AS72" s="1143"/>
      <c r="AT72" s="1142"/>
      <c r="AU72" s="1142"/>
      <c r="AV72" s="1142"/>
      <c r="AW72" s="1142"/>
      <c r="AX72" s="826">
        <f>SUM('T1:T18'!AX72)</f>
        <v>28</v>
      </c>
      <c r="AY72" s="826">
        <f>SUM('T1:T18'!AY72)</f>
        <v>0</v>
      </c>
    </row>
    <row r="73" spans="1:52" s="5" customFormat="1" ht="18.5" x14ac:dyDescent="0.35">
      <c r="A73" s="18"/>
      <c r="B73" s="527" t="s">
        <v>530</v>
      </c>
      <c r="C73" s="527"/>
      <c r="D73" s="525" t="s">
        <v>78</v>
      </c>
      <c r="E73" s="334"/>
      <c r="F73" s="104"/>
      <c r="G73" s="104"/>
      <c r="H73" s="104"/>
      <c r="I73" s="1"/>
      <c r="J73" s="125"/>
      <c r="K73" s="383"/>
      <c r="L73" s="125"/>
      <c r="M73" s="118"/>
      <c r="N73" s="198"/>
      <c r="O73" s="106"/>
      <c r="P73" s="12"/>
      <c r="Q73" s="132"/>
      <c r="R73" s="139"/>
      <c r="S73" s="139"/>
      <c r="T73" s="139"/>
      <c r="U73" s="139"/>
      <c r="V73" s="139"/>
      <c r="W73" s="261">
        <f t="shared" si="1"/>
        <v>0</v>
      </c>
      <c r="X73" s="826">
        <f>SUM('T1:T18'!X73)</f>
        <v>15</v>
      </c>
      <c r="Y73" s="171"/>
      <c r="Z73" s="163"/>
      <c r="AA73" s="162"/>
      <c r="AB73" s="163"/>
      <c r="AC73" s="1160"/>
      <c r="AD73" s="164"/>
      <c r="AE73" s="165"/>
      <c r="AF73" s="191"/>
      <c r="AG73" s="177"/>
      <c r="AH73" s="191"/>
      <c r="AI73" s="178"/>
      <c r="AJ73" s="179"/>
      <c r="AK73" s="179"/>
      <c r="AL73" s="179"/>
      <c r="AM73" s="179"/>
      <c r="AN73" s="179"/>
      <c r="AO73" s="166"/>
      <c r="AP73" s="14"/>
      <c r="AQ73" s="1141"/>
      <c r="AR73" s="1142"/>
      <c r="AS73" s="1143"/>
      <c r="AT73" s="1142"/>
      <c r="AU73" s="1142"/>
      <c r="AV73" s="1142"/>
      <c r="AW73" s="1142"/>
      <c r="AX73" s="826">
        <f>SUM('T1:T18'!AX73)</f>
        <v>20</v>
      </c>
      <c r="AY73" s="826">
        <f>SUM('T1:T18'!AY73)</f>
        <v>0</v>
      </c>
    </row>
    <row r="74" spans="1:52" s="5" customFormat="1" ht="18.5" x14ac:dyDescent="0.35">
      <c r="A74" s="18"/>
      <c r="B74" s="333"/>
      <c r="C74" s="333"/>
      <c r="D74" s="331"/>
      <c r="E74" s="334"/>
      <c r="F74" s="104"/>
      <c r="G74" s="104"/>
      <c r="H74" s="104"/>
      <c r="I74" s="1"/>
      <c r="J74" s="125"/>
      <c r="K74" s="383"/>
      <c r="L74" s="125"/>
      <c r="M74" s="118"/>
      <c r="N74" s="198"/>
      <c r="O74" s="106"/>
      <c r="P74" s="150"/>
      <c r="Q74" s="132"/>
      <c r="R74" s="139"/>
      <c r="S74" s="139"/>
      <c r="T74" s="139"/>
      <c r="U74" s="139"/>
      <c r="V74" s="139"/>
      <c r="W74" s="261">
        <f t="shared" si="1"/>
        <v>0</v>
      </c>
      <c r="X74" s="826">
        <f>SUM('T1:T18'!X74)</f>
        <v>0</v>
      </c>
      <c r="Y74" s="171"/>
      <c r="Z74" s="163"/>
      <c r="AA74" s="162"/>
      <c r="AB74" s="163"/>
      <c r="AC74" s="1160"/>
      <c r="AD74" s="164"/>
      <c r="AE74" s="165"/>
      <c r="AF74" s="191"/>
      <c r="AG74" s="177"/>
      <c r="AH74" s="191"/>
      <c r="AI74" s="178"/>
      <c r="AJ74" s="179"/>
      <c r="AK74" s="179"/>
      <c r="AL74" s="179"/>
      <c r="AM74" s="179"/>
      <c r="AN74" s="179"/>
      <c r="AO74" s="166"/>
      <c r="AP74" s="14"/>
      <c r="AQ74" s="1141"/>
      <c r="AR74" s="1142"/>
      <c r="AS74" s="1143"/>
      <c r="AT74" s="1142"/>
      <c r="AU74" s="1142"/>
      <c r="AV74" s="1142"/>
      <c r="AW74" s="1142"/>
      <c r="AX74" s="826">
        <f>SUM('T1:T18'!AX74)</f>
        <v>0</v>
      </c>
      <c r="AY74" s="826">
        <f>SUM('T1:T18'!AY74)</f>
        <v>0</v>
      </c>
    </row>
    <row r="75" spans="1:52" ht="15.5" x14ac:dyDescent="0.35">
      <c r="A75" s="38"/>
      <c r="B75" s="39"/>
      <c r="C75" s="40"/>
      <c r="D75" s="40"/>
      <c r="I75" s="3"/>
      <c r="J75" s="3"/>
      <c r="K75" s="3"/>
      <c r="L75" s="3"/>
      <c r="M75" s="3"/>
      <c r="W75" s="3"/>
      <c r="AC75" s="3"/>
      <c r="AD75" s="3"/>
      <c r="AE75" s="3"/>
      <c r="AO75" s="3"/>
    </row>
    <row r="76" spans="1:52" s="5" customFormat="1" ht="18" x14ac:dyDescent="0.35">
      <c r="A76" s="41"/>
      <c r="B76" s="1174"/>
      <c r="C76" s="1174"/>
      <c r="D76" s="1174"/>
      <c r="E76" s="1174"/>
      <c r="F76" s="42"/>
      <c r="G76" s="42"/>
      <c r="H76" s="42"/>
      <c r="I76" s="42"/>
      <c r="J76" s="42"/>
      <c r="K76" s="42"/>
      <c r="L76" s="42"/>
      <c r="M76" s="42"/>
      <c r="N76" s="1192" t="s">
        <v>239</v>
      </c>
      <c r="O76" s="1192"/>
      <c r="P76" s="1192"/>
      <c r="Q76" s="1192"/>
      <c r="R76" s="1192"/>
      <c r="S76" s="1192"/>
      <c r="T76" s="1192"/>
      <c r="U76" s="1192"/>
      <c r="V76" s="1192"/>
      <c r="W76" s="1192"/>
      <c r="X76" s="32"/>
      <c r="AQ76" s="152"/>
      <c r="AR76" s="152"/>
      <c r="AS76" s="152"/>
      <c r="AT76" s="152"/>
      <c r="AU76" s="152"/>
      <c r="AV76" s="152"/>
      <c r="AW76" s="152"/>
    </row>
    <row r="77" spans="1:52" s="4" customFormat="1" ht="17.5" x14ac:dyDescent="0.35">
      <c r="A77" s="41"/>
      <c r="B77" s="369"/>
      <c r="C77" s="1185"/>
      <c r="D77" s="1185"/>
      <c r="E77" s="43"/>
      <c r="F77" s="42"/>
      <c r="G77" s="42"/>
      <c r="H77" s="42"/>
      <c r="I77" s="42"/>
      <c r="J77" s="42"/>
      <c r="K77" s="42"/>
      <c r="L77" s="42"/>
      <c r="M77" s="42"/>
      <c r="N77" s="42"/>
      <c r="O77" s="1186" t="s">
        <v>96</v>
      </c>
      <c r="P77" s="1186"/>
      <c r="Q77" s="1186"/>
      <c r="R77" s="1186"/>
      <c r="S77" s="1186"/>
      <c r="T77" s="1186"/>
      <c r="U77" s="1186"/>
      <c r="X77" s="352"/>
      <c r="AQ77" s="151"/>
      <c r="AR77" s="151"/>
      <c r="AS77" s="151"/>
      <c r="AT77" s="151"/>
      <c r="AU77" s="151"/>
      <c r="AV77" s="151"/>
      <c r="AW77" s="151"/>
    </row>
    <row r="78" spans="1:52" s="4" customFormat="1" ht="18" x14ac:dyDescent="0.4">
      <c r="A78" s="44"/>
      <c r="B78" s="45"/>
      <c r="C78" s="1173"/>
      <c r="D78" s="1173"/>
      <c r="E78" s="361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1186"/>
      <c r="Q78" s="1186"/>
      <c r="R78" s="1186"/>
      <c r="S78" s="1186"/>
      <c r="X78" s="352"/>
      <c r="AQ78" s="151"/>
      <c r="AR78" s="151"/>
      <c r="AS78" s="151"/>
      <c r="AT78" s="151"/>
      <c r="AU78" s="151"/>
      <c r="AV78" s="151"/>
      <c r="AW78" s="151"/>
    </row>
    <row r="79" spans="1:52" s="49" customFormat="1" ht="18" x14ac:dyDescent="0.4">
      <c r="A79" s="47"/>
      <c r="B79" s="45"/>
      <c r="C79" s="1173"/>
      <c r="D79" s="1173"/>
      <c r="E79" s="361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367"/>
      <c r="Q79" s="48"/>
      <c r="R79" s="48"/>
      <c r="X79" s="354"/>
      <c r="AQ79" s="155"/>
      <c r="AR79" s="155"/>
      <c r="AS79" s="155"/>
      <c r="AT79" s="155"/>
      <c r="AU79" s="155"/>
      <c r="AV79" s="155"/>
      <c r="AW79" s="155"/>
    </row>
    <row r="80" spans="1:52" s="52" customFormat="1" ht="18" x14ac:dyDescent="0.4">
      <c r="A80" s="39"/>
      <c r="B80" s="45"/>
      <c r="C80" s="1173"/>
      <c r="D80" s="1173"/>
      <c r="E80" s="361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50"/>
      <c r="Q80" s="51"/>
      <c r="R80" s="51"/>
      <c r="X80" s="355"/>
      <c r="AQ80" s="156"/>
      <c r="AR80" s="156"/>
      <c r="AS80" s="156"/>
      <c r="AT80" s="156"/>
      <c r="AU80" s="156"/>
      <c r="AV80" s="156"/>
      <c r="AW80" s="156"/>
    </row>
    <row r="81" spans="1:49" s="52" customFormat="1" ht="18" x14ac:dyDescent="0.4">
      <c r="A81" s="39"/>
      <c r="B81" s="45"/>
      <c r="C81" s="1173"/>
      <c r="D81" s="1173"/>
      <c r="E81" s="361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50"/>
      <c r="Q81" s="51"/>
      <c r="R81" s="51"/>
      <c r="X81" s="355"/>
      <c r="AQ81" s="156"/>
      <c r="AR81" s="156"/>
      <c r="AS81" s="156"/>
      <c r="AT81" s="156"/>
      <c r="AU81" s="156"/>
      <c r="AV81" s="156"/>
      <c r="AW81" s="156"/>
    </row>
    <row r="82" spans="1:49" s="5" customFormat="1" ht="18" x14ac:dyDescent="0.4">
      <c r="A82" s="39"/>
      <c r="B82" s="45"/>
      <c r="C82" s="1173"/>
      <c r="D82" s="1173"/>
      <c r="E82" s="361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3"/>
      <c r="Q82" s="54"/>
      <c r="R82" s="54"/>
      <c r="X82" s="32"/>
      <c r="AQ82" s="152"/>
      <c r="AR82" s="152"/>
      <c r="AS82" s="152"/>
      <c r="AT82" s="152"/>
      <c r="AU82" s="152"/>
      <c r="AV82" s="152"/>
      <c r="AW82" s="152"/>
    </row>
    <row r="83" spans="1:49" s="5" customFormat="1" ht="18" x14ac:dyDescent="0.4">
      <c r="A83" s="53"/>
      <c r="B83" s="45"/>
      <c r="C83" s="1173"/>
      <c r="D83" s="1173"/>
      <c r="E83" s="361"/>
      <c r="F83" s="55"/>
      <c r="G83" s="55"/>
      <c r="H83" s="55"/>
      <c r="I83" s="55"/>
      <c r="J83" s="55"/>
      <c r="K83" s="55"/>
      <c r="L83" s="55"/>
      <c r="M83" s="55"/>
      <c r="N83" s="55"/>
      <c r="O83" s="1183" t="s">
        <v>87</v>
      </c>
      <c r="P83" s="1183"/>
      <c r="Q83" s="1183"/>
      <c r="R83" s="1183"/>
      <c r="S83" s="1183"/>
      <c r="T83" s="1183"/>
      <c r="U83" s="1183"/>
      <c r="X83" s="32"/>
      <c r="AQ83" s="152"/>
      <c r="AR83" s="152"/>
      <c r="AS83" s="152"/>
      <c r="AT83" s="152"/>
      <c r="AU83" s="152"/>
      <c r="AV83" s="152"/>
      <c r="AW83" s="152"/>
    </row>
    <row r="84" spans="1:49" s="5" customFormat="1" ht="18" x14ac:dyDescent="0.4">
      <c r="A84" s="53"/>
      <c r="B84" s="45"/>
      <c r="C84" s="1173"/>
      <c r="D84" s="1173"/>
      <c r="E84" s="361"/>
      <c r="F84" s="55"/>
      <c r="G84" s="55"/>
      <c r="H84" s="55"/>
      <c r="I84" s="55"/>
      <c r="J84" s="55"/>
      <c r="K84" s="55"/>
      <c r="L84" s="55"/>
      <c r="M84" s="55"/>
      <c r="N84" s="55"/>
      <c r="O84" s="55"/>
      <c r="X84" s="32"/>
      <c r="AQ84" s="152"/>
      <c r="AR84" s="152"/>
      <c r="AS84" s="152"/>
      <c r="AT84" s="152"/>
      <c r="AU84" s="152"/>
      <c r="AV84" s="152"/>
      <c r="AW84" s="152"/>
    </row>
    <row r="85" spans="1:49" s="5" customFormat="1" ht="17.5" customHeight="1" x14ac:dyDescent="0.25">
      <c r="A85" s="56" t="s">
        <v>88</v>
      </c>
      <c r="B85" s="56"/>
      <c r="C85" s="56"/>
      <c r="D85" s="56"/>
      <c r="E85" s="56"/>
      <c r="F85" s="56"/>
      <c r="G85" s="1184"/>
      <c r="H85" s="1184"/>
      <c r="I85" s="1184"/>
      <c r="J85" s="1184"/>
      <c r="K85" s="1184"/>
      <c r="L85" s="1184"/>
      <c r="M85" s="1184"/>
      <c r="N85" s="1184"/>
      <c r="O85" s="1184"/>
      <c r="P85" s="1184"/>
      <c r="Q85" s="1184"/>
      <c r="R85" s="1184"/>
      <c r="S85" s="57"/>
      <c r="T85" s="57"/>
      <c r="U85" s="57"/>
      <c r="X85" s="32"/>
      <c r="AQ85" s="152"/>
      <c r="AR85" s="152"/>
      <c r="AS85" s="152"/>
      <c r="AT85" s="152"/>
      <c r="AU85" s="152"/>
      <c r="AV85" s="152"/>
      <c r="AW85" s="152"/>
    </row>
    <row r="86" spans="1:49" s="60" customFormat="1" ht="33" customHeight="1" x14ac:dyDescent="0.3">
      <c r="A86" s="58"/>
      <c r="B86" s="59" t="s">
        <v>249</v>
      </c>
      <c r="C86" s="58"/>
      <c r="D86" s="58"/>
      <c r="E86" s="58"/>
      <c r="F86" s="58"/>
      <c r="G86" s="1172"/>
      <c r="H86" s="1172"/>
      <c r="I86" s="1172"/>
      <c r="J86" s="360"/>
      <c r="K86" s="360"/>
      <c r="L86" s="360"/>
      <c r="M86" s="360"/>
      <c r="N86" s="1172"/>
      <c r="O86" s="1172"/>
      <c r="P86" s="1172"/>
      <c r="Q86" s="1172"/>
      <c r="R86" s="1172"/>
      <c r="S86" s="1172"/>
      <c r="T86" s="1172"/>
      <c r="U86" s="1172"/>
      <c r="X86" s="356"/>
      <c r="AQ86" s="157"/>
      <c r="AR86" s="157"/>
      <c r="AS86" s="157"/>
      <c r="AT86" s="157"/>
      <c r="AU86" s="157"/>
      <c r="AV86" s="157"/>
      <c r="AW86" s="157"/>
    </row>
    <row r="87" spans="1:49" s="60" customFormat="1" ht="18" customHeight="1" x14ac:dyDescent="0.3">
      <c r="A87" s="58"/>
      <c r="B87" s="59" t="s">
        <v>250</v>
      </c>
      <c r="C87" s="58"/>
      <c r="D87" s="58"/>
      <c r="E87" s="58"/>
      <c r="F87" s="58"/>
      <c r="G87" s="1171"/>
      <c r="H87" s="1171"/>
      <c r="I87" s="1171"/>
      <c r="J87" s="361"/>
      <c r="K87" s="361"/>
      <c r="L87" s="361"/>
      <c r="M87" s="361"/>
      <c r="N87" s="1181"/>
      <c r="O87" s="1181"/>
      <c r="P87" s="1182"/>
      <c r="Q87" s="1182"/>
      <c r="R87" s="1182"/>
      <c r="S87" s="1182"/>
      <c r="T87" s="1182"/>
      <c r="U87" s="1182"/>
      <c r="X87" s="356"/>
      <c r="AQ87" s="157"/>
      <c r="AR87" s="157"/>
      <c r="AS87" s="157"/>
      <c r="AT87" s="157"/>
      <c r="AU87" s="157"/>
      <c r="AV87" s="157"/>
      <c r="AW87" s="157"/>
    </row>
    <row r="88" spans="1:49" s="60" customFormat="1" ht="18" customHeight="1" x14ac:dyDescent="0.3">
      <c r="A88" s="58"/>
      <c r="B88" s="59" t="s">
        <v>120</v>
      </c>
      <c r="C88" s="58"/>
      <c r="D88" s="58"/>
      <c r="E88" s="58"/>
      <c r="F88" s="58"/>
      <c r="G88" s="1171"/>
      <c r="H88" s="1171"/>
      <c r="I88" s="1171"/>
      <c r="J88" s="361"/>
      <c r="K88" s="361"/>
      <c r="L88" s="361"/>
      <c r="M88" s="361"/>
      <c r="N88" s="1181"/>
      <c r="O88" s="1181"/>
      <c r="P88" s="1182"/>
      <c r="Q88" s="1182"/>
      <c r="R88" s="1182"/>
      <c r="S88" s="1182"/>
      <c r="T88" s="1182"/>
      <c r="U88" s="1182"/>
      <c r="X88" s="356"/>
      <c r="AQ88" s="157"/>
      <c r="AR88" s="157"/>
      <c r="AS88" s="157"/>
      <c r="AT88" s="157"/>
      <c r="AU88" s="157"/>
      <c r="AV88" s="157"/>
      <c r="AW88" s="157"/>
    </row>
    <row r="89" spans="1:49" s="60" customFormat="1" ht="18" customHeight="1" x14ac:dyDescent="0.3">
      <c r="A89" s="61" t="s">
        <v>251</v>
      </c>
      <c r="C89" s="58"/>
      <c r="D89" s="58"/>
      <c r="E89" s="58"/>
      <c r="F89" s="58"/>
      <c r="G89" s="1171"/>
      <c r="H89" s="1171"/>
      <c r="I89" s="1171"/>
      <c r="J89" s="361"/>
      <c r="K89" s="361"/>
      <c r="L89" s="361"/>
      <c r="M89" s="361"/>
      <c r="N89" s="1181"/>
      <c r="O89" s="1181"/>
      <c r="P89" s="1182"/>
      <c r="Q89" s="1182"/>
      <c r="R89" s="1182"/>
      <c r="S89" s="1182"/>
      <c r="T89" s="1182"/>
      <c r="U89" s="1182"/>
      <c r="X89" s="356"/>
      <c r="AQ89" s="157"/>
      <c r="AR89" s="157"/>
      <c r="AS89" s="157"/>
      <c r="AT89" s="157"/>
      <c r="AU89" s="157"/>
      <c r="AV89" s="157"/>
      <c r="AW89" s="157"/>
    </row>
    <row r="90" spans="1:49" s="4" customFormat="1" ht="18.75" customHeight="1" x14ac:dyDescent="0.35">
      <c r="B90" s="56" t="s">
        <v>95</v>
      </c>
      <c r="C90" s="62"/>
      <c r="D90" s="62"/>
      <c r="E90" s="62"/>
      <c r="F90" s="62"/>
      <c r="G90" s="1171"/>
      <c r="H90" s="1171"/>
      <c r="I90" s="1171"/>
      <c r="J90" s="361"/>
      <c r="K90" s="361"/>
      <c r="L90" s="361"/>
      <c r="M90" s="361"/>
      <c r="N90" s="1181"/>
      <c r="O90" s="1181"/>
      <c r="P90" s="1182"/>
      <c r="Q90" s="1182"/>
      <c r="R90" s="1182"/>
      <c r="S90" s="1182"/>
      <c r="T90" s="1182"/>
      <c r="U90" s="1182"/>
      <c r="X90" s="352"/>
      <c r="AQ90" s="151"/>
      <c r="AR90" s="151"/>
      <c r="AS90" s="151"/>
      <c r="AT90" s="151"/>
      <c r="AU90" s="151"/>
      <c r="AV90" s="151"/>
      <c r="AW90" s="151"/>
    </row>
    <row r="91" spans="1:49" s="4" customFormat="1" ht="18" x14ac:dyDescent="0.35">
      <c r="A91" s="63"/>
      <c r="B91" s="64"/>
      <c r="C91" s="9"/>
      <c r="D91" s="9"/>
      <c r="E91" s="65"/>
      <c r="F91" s="65"/>
      <c r="G91" s="1171"/>
      <c r="H91" s="1171"/>
      <c r="I91" s="1171"/>
      <c r="J91" s="361"/>
      <c r="K91" s="361"/>
      <c r="L91" s="361"/>
      <c r="M91" s="361"/>
      <c r="N91" s="1181"/>
      <c r="O91" s="1181"/>
      <c r="P91" s="1181"/>
      <c r="Q91" s="1181"/>
      <c r="R91" s="1181"/>
      <c r="S91" s="1182"/>
      <c r="T91" s="1182"/>
      <c r="U91" s="1182"/>
      <c r="X91" s="352"/>
      <c r="AQ91" s="151"/>
      <c r="AR91" s="151"/>
      <c r="AS91" s="151"/>
      <c r="AT91" s="151"/>
      <c r="AU91" s="151"/>
      <c r="AV91" s="151"/>
      <c r="AW91" s="151"/>
    </row>
    <row r="92" spans="1:49" s="5" customFormat="1" ht="18.75" customHeight="1" thickBot="1" x14ac:dyDescent="0.45">
      <c r="A92" s="1169" t="s">
        <v>110</v>
      </c>
      <c r="B92" s="1169"/>
      <c r="C92" s="1169"/>
      <c r="D92" s="1169"/>
      <c r="E92" s="366"/>
      <c r="F92" s="9"/>
      <c r="G92" s="57"/>
      <c r="H92" s="1170" t="s">
        <v>296</v>
      </c>
      <c r="I92" s="1170"/>
      <c r="J92" s="1170"/>
      <c r="K92" s="1170"/>
      <c r="L92" s="1170"/>
      <c r="M92" s="1180" t="s">
        <v>297</v>
      </c>
      <c r="N92" s="1180"/>
      <c r="O92" s="1180"/>
      <c r="P92" s="1170" t="s">
        <v>298</v>
      </c>
      <c r="Q92" s="1170"/>
      <c r="R92" s="1170"/>
      <c r="S92" s="57"/>
      <c r="T92" s="57"/>
      <c r="U92" s="57"/>
      <c r="X92" s="32"/>
      <c r="AQ92" s="152"/>
      <c r="AR92" s="152"/>
      <c r="AS92" s="152"/>
      <c r="AT92" s="152"/>
      <c r="AU92" s="152"/>
      <c r="AV92" s="152"/>
      <c r="AW92" s="152"/>
    </row>
    <row r="93" spans="1:49" s="5" customFormat="1" ht="126.5" thickBot="1" x14ac:dyDescent="0.4">
      <c r="A93" s="248" t="s">
        <v>92</v>
      </c>
      <c r="B93" s="240"/>
      <c r="C93" s="240" t="s">
        <v>93</v>
      </c>
      <c r="D93" s="240"/>
      <c r="E93" s="240" t="s">
        <v>94</v>
      </c>
      <c r="F93" s="229"/>
      <c r="G93" s="235"/>
      <c r="H93" s="241" t="s">
        <v>299</v>
      </c>
      <c r="I93" s="241" t="s">
        <v>300</v>
      </c>
      <c r="J93" s="241"/>
      <c r="K93" s="241"/>
      <c r="L93" s="242" t="s">
        <v>301</v>
      </c>
      <c r="M93" s="243" t="s">
        <v>299</v>
      </c>
      <c r="N93" s="243" t="s">
        <v>300</v>
      </c>
      <c r="O93" s="244" t="s">
        <v>302</v>
      </c>
      <c r="P93" s="241" t="s">
        <v>299</v>
      </c>
      <c r="Q93" s="241" t="s">
        <v>300</v>
      </c>
      <c r="R93" s="251" t="s">
        <v>301</v>
      </c>
      <c r="S93" s="235"/>
      <c r="T93" s="235"/>
      <c r="U93" s="235"/>
      <c r="X93" s="32"/>
      <c r="AQ93" s="152"/>
      <c r="AR93" s="152"/>
      <c r="AS93" s="152"/>
      <c r="AT93" s="152"/>
      <c r="AU93" s="152"/>
      <c r="AV93" s="152"/>
      <c r="AW93" s="152"/>
    </row>
    <row r="94" spans="1:49" s="5" customFormat="1" ht="53" thickBot="1" x14ac:dyDescent="0.45">
      <c r="A94" s="249" t="s">
        <v>252</v>
      </c>
      <c r="B94" s="234" t="s">
        <v>443</v>
      </c>
      <c r="C94" s="230" t="s">
        <v>254</v>
      </c>
      <c r="D94" s="230" t="s">
        <v>255</v>
      </c>
      <c r="E94" s="233" t="s">
        <v>256</v>
      </c>
      <c r="F94" s="231" t="s">
        <v>257</v>
      </c>
      <c r="G94" s="236"/>
      <c r="H94" s="246" t="s">
        <v>303</v>
      </c>
      <c r="I94" s="246" t="s">
        <v>62</v>
      </c>
      <c r="J94" s="246"/>
      <c r="K94" s="246"/>
      <c r="L94" s="246" t="s">
        <v>63</v>
      </c>
      <c r="M94" s="246" t="s">
        <v>304</v>
      </c>
      <c r="N94" s="246" t="s">
        <v>305</v>
      </c>
      <c r="O94" s="246" t="s">
        <v>66</v>
      </c>
      <c r="P94" s="245" t="s">
        <v>304</v>
      </c>
      <c r="Q94" s="245" t="s">
        <v>306</v>
      </c>
      <c r="R94" s="245" t="s">
        <v>307</v>
      </c>
      <c r="S94" s="237"/>
      <c r="T94" s="237"/>
      <c r="U94" s="237"/>
      <c r="X94" s="32"/>
      <c r="AQ94" s="152"/>
      <c r="AR94" s="152"/>
      <c r="AS94" s="152"/>
      <c r="AT94" s="152"/>
      <c r="AU94" s="152"/>
      <c r="AV94" s="152"/>
      <c r="AW94" s="152"/>
    </row>
    <row r="95" spans="1:49" s="60" customFormat="1" ht="53" thickBot="1" x14ac:dyDescent="0.45">
      <c r="A95" s="249" t="s">
        <v>258</v>
      </c>
      <c r="B95" s="234" t="s">
        <v>259</v>
      </c>
      <c r="C95" s="230" t="s">
        <v>260</v>
      </c>
      <c r="D95" s="230" t="s">
        <v>261</v>
      </c>
      <c r="E95" s="234" t="s">
        <v>262</v>
      </c>
      <c r="F95" s="231" t="s">
        <v>263</v>
      </c>
      <c r="G95" s="236"/>
      <c r="H95" s="246" t="s">
        <v>61</v>
      </c>
      <c r="I95" s="246" t="s">
        <v>64</v>
      </c>
      <c r="J95" s="246"/>
      <c r="K95" s="246"/>
      <c r="L95" s="246" t="s">
        <v>100</v>
      </c>
      <c r="M95" s="246" t="s">
        <v>308</v>
      </c>
      <c r="N95" s="246" t="s">
        <v>309</v>
      </c>
      <c r="O95" s="246" t="s">
        <v>310</v>
      </c>
      <c r="P95" s="245" t="s">
        <v>308</v>
      </c>
      <c r="Q95" s="245" t="s">
        <v>306</v>
      </c>
      <c r="R95" s="245" t="s">
        <v>311</v>
      </c>
      <c r="S95" s="237"/>
      <c r="T95" s="237"/>
      <c r="U95" s="237"/>
      <c r="X95" s="356"/>
      <c r="AQ95" s="157"/>
      <c r="AR95" s="157"/>
      <c r="AS95" s="157"/>
      <c r="AT95" s="157"/>
      <c r="AU95" s="157"/>
      <c r="AV95" s="157"/>
      <c r="AW95" s="157"/>
    </row>
    <row r="96" spans="1:49" s="60" customFormat="1" ht="42.5" thickBot="1" x14ac:dyDescent="0.45">
      <c r="A96" s="249" t="s">
        <v>264</v>
      </c>
      <c r="B96" s="234" t="s">
        <v>265</v>
      </c>
      <c r="C96" s="230" t="s">
        <v>266</v>
      </c>
      <c r="D96" s="230" t="s">
        <v>267</v>
      </c>
      <c r="E96" s="234" t="s">
        <v>268</v>
      </c>
      <c r="F96" s="232" t="s">
        <v>269</v>
      </c>
      <c r="G96" s="236"/>
      <c r="H96" s="246" t="s">
        <v>312</v>
      </c>
      <c r="I96" s="246" t="s">
        <v>65</v>
      </c>
      <c r="J96" s="246"/>
      <c r="K96" s="246"/>
      <c r="L96" s="246" t="s">
        <v>313</v>
      </c>
      <c r="M96" s="246" t="s">
        <v>314</v>
      </c>
      <c r="N96" s="246" t="s">
        <v>315</v>
      </c>
      <c r="O96" s="246" t="s">
        <v>67</v>
      </c>
      <c r="P96" s="245" t="s">
        <v>316</v>
      </c>
      <c r="Q96" s="245" t="s">
        <v>306</v>
      </c>
      <c r="R96" s="245" t="s">
        <v>317</v>
      </c>
      <c r="S96" s="237"/>
      <c r="T96" s="237"/>
      <c r="U96" s="237"/>
      <c r="X96" s="356"/>
      <c r="AQ96" s="157"/>
      <c r="AR96" s="157"/>
      <c r="AS96" s="157"/>
      <c r="AT96" s="157"/>
      <c r="AU96" s="157"/>
      <c r="AV96" s="157"/>
      <c r="AW96" s="157"/>
    </row>
    <row r="97" spans="1:49" s="60" customFormat="1" ht="63.5" thickBot="1" x14ac:dyDescent="0.45">
      <c r="A97" s="249" t="s">
        <v>270</v>
      </c>
      <c r="B97" s="234" t="s">
        <v>271</v>
      </c>
      <c r="C97" s="230" t="s">
        <v>272</v>
      </c>
      <c r="D97" s="230" t="s">
        <v>273</v>
      </c>
      <c r="E97" s="234" t="s">
        <v>274</v>
      </c>
      <c r="F97" s="232" t="s">
        <v>275</v>
      </c>
      <c r="G97" s="236"/>
      <c r="H97" s="246" t="s">
        <v>318</v>
      </c>
      <c r="I97" s="246" t="s">
        <v>65</v>
      </c>
      <c r="J97" s="246"/>
      <c r="K97" s="246"/>
      <c r="L97" s="246" t="s">
        <v>319</v>
      </c>
      <c r="M97" s="246" t="s">
        <v>320</v>
      </c>
      <c r="N97" s="246" t="s">
        <v>315</v>
      </c>
      <c r="O97" s="246" t="s">
        <v>68</v>
      </c>
      <c r="P97" s="245" t="s">
        <v>321</v>
      </c>
      <c r="Q97" s="245" t="s">
        <v>315</v>
      </c>
      <c r="R97" s="245" t="s">
        <v>322</v>
      </c>
      <c r="S97" s="237"/>
      <c r="T97" s="237"/>
      <c r="U97" s="237"/>
      <c r="X97" s="356"/>
      <c r="AQ97" s="157"/>
      <c r="AR97" s="157"/>
      <c r="AS97" s="157"/>
      <c r="AT97" s="157"/>
      <c r="AU97" s="157"/>
      <c r="AV97" s="157"/>
      <c r="AW97" s="157"/>
    </row>
    <row r="98" spans="1:49" s="60" customFormat="1" ht="53" thickBot="1" x14ac:dyDescent="0.45">
      <c r="A98" s="249" t="s">
        <v>276</v>
      </c>
      <c r="B98" s="234" t="s">
        <v>277</v>
      </c>
      <c r="C98" s="230" t="s">
        <v>278</v>
      </c>
      <c r="D98" s="230" t="s">
        <v>279</v>
      </c>
      <c r="E98" s="234" t="s">
        <v>280</v>
      </c>
      <c r="F98" s="231" t="s">
        <v>253</v>
      </c>
      <c r="G98" s="236"/>
      <c r="H98" s="246" t="s">
        <v>323</v>
      </c>
      <c r="I98" s="246" t="s">
        <v>65</v>
      </c>
      <c r="J98" s="246"/>
      <c r="K98" s="246"/>
      <c r="L98" s="246" t="s">
        <v>324</v>
      </c>
      <c r="M98" s="246"/>
      <c r="N98" s="247"/>
      <c r="O98" s="247"/>
      <c r="P98" s="245" t="s">
        <v>325</v>
      </c>
      <c r="Q98" s="245" t="s">
        <v>315</v>
      </c>
      <c r="R98" s="245" t="s">
        <v>90</v>
      </c>
      <c r="S98" s="237"/>
      <c r="T98" s="237"/>
      <c r="U98" s="237"/>
      <c r="X98" s="356"/>
      <c r="AQ98" s="157"/>
      <c r="AR98" s="157"/>
      <c r="AS98" s="157"/>
      <c r="AT98" s="157"/>
      <c r="AU98" s="157"/>
      <c r="AV98" s="157"/>
      <c r="AW98" s="157"/>
    </row>
    <row r="99" spans="1:49" s="60" customFormat="1" ht="18" customHeight="1" thickBot="1" x14ac:dyDescent="0.45">
      <c r="A99" s="249" t="s">
        <v>281</v>
      </c>
      <c r="B99" s="234" t="s">
        <v>282</v>
      </c>
      <c r="C99" s="230" t="s">
        <v>283</v>
      </c>
      <c r="D99" s="230" t="s">
        <v>284</v>
      </c>
      <c r="E99" s="234" t="s">
        <v>285</v>
      </c>
      <c r="F99" s="232" t="s">
        <v>286</v>
      </c>
      <c r="G99" s="57"/>
      <c r="H99" s="370"/>
      <c r="I99" s="370"/>
      <c r="J99" s="370"/>
      <c r="K99" s="370"/>
      <c r="L99" s="370"/>
      <c r="M99" s="57"/>
      <c r="N99" s="57"/>
      <c r="O99" s="57"/>
      <c r="P99" s="57"/>
      <c r="Q99" s="57"/>
      <c r="R99" s="57"/>
      <c r="S99" s="57"/>
      <c r="T99" s="57"/>
      <c r="U99" s="57"/>
      <c r="X99" s="356"/>
      <c r="AQ99" s="157"/>
      <c r="AR99" s="157"/>
      <c r="AS99" s="157"/>
      <c r="AT99" s="157"/>
      <c r="AU99" s="157"/>
      <c r="AV99" s="157"/>
      <c r="AW99" s="157"/>
    </row>
    <row r="100" spans="1:49" s="60" customFormat="1" ht="28" customHeight="1" thickBot="1" x14ac:dyDescent="0.45">
      <c r="A100" s="249" t="s">
        <v>287</v>
      </c>
      <c r="B100" s="234" t="s">
        <v>288</v>
      </c>
      <c r="C100" s="230" t="s">
        <v>289</v>
      </c>
      <c r="D100" s="230" t="s">
        <v>290</v>
      </c>
      <c r="E100" s="234" t="s">
        <v>291</v>
      </c>
      <c r="F100" s="231" t="s">
        <v>292</v>
      </c>
      <c r="G100" s="235"/>
      <c r="H100" s="370"/>
      <c r="I100" s="370"/>
      <c r="J100" s="370"/>
      <c r="K100" s="370"/>
      <c r="L100" s="370"/>
      <c r="M100" s="360"/>
      <c r="N100" s="238"/>
      <c r="O100" s="238"/>
      <c r="P100" s="235"/>
      <c r="Q100" s="235"/>
      <c r="R100" s="235"/>
      <c r="S100" s="235"/>
      <c r="T100" s="235"/>
      <c r="U100" s="235"/>
      <c r="X100" s="356"/>
      <c r="AQ100" s="157"/>
      <c r="AR100" s="157"/>
      <c r="AS100" s="157"/>
      <c r="AT100" s="157"/>
      <c r="AU100" s="157"/>
      <c r="AV100" s="157"/>
      <c r="AW100" s="157"/>
    </row>
    <row r="101" spans="1:49" s="60" customFormat="1" ht="18" customHeight="1" thickBot="1" x14ac:dyDescent="0.45">
      <c r="A101" s="249" t="s">
        <v>293</v>
      </c>
      <c r="B101" s="234" t="s">
        <v>294</v>
      </c>
      <c r="C101" s="229"/>
      <c r="D101" s="229"/>
      <c r="E101" s="234" t="s">
        <v>295</v>
      </c>
      <c r="F101" s="231" t="s">
        <v>444</v>
      </c>
      <c r="G101" s="236"/>
      <c r="H101" s="370"/>
      <c r="I101" s="370"/>
      <c r="J101" s="370"/>
      <c r="K101" s="370"/>
      <c r="L101" s="370"/>
      <c r="M101" s="361"/>
      <c r="N101" s="236"/>
      <c r="O101" s="236"/>
      <c r="P101" s="237"/>
      <c r="Q101" s="237"/>
      <c r="R101" s="237"/>
      <c r="S101" s="237"/>
      <c r="T101" s="237"/>
      <c r="U101" s="237"/>
      <c r="X101" s="356"/>
      <c r="AQ101" s="157"/>
      <c r="AR101" s="157"/>
      <c r="AS101" s="157"/>
      <c r="AT101" s="157"/>
      <c r="AU101" s="157"/>
      <c r="AV101" s="157"/>
      <c r="AW101" s="157"/>
    </row>
    <row r="102" spans="1:49" s="60" customFormat="1" ht="18" customHeight="1" x14ac:dyDescent="0.3">
      <c r="F102" s="58"/>
      <c r="G102" s="236"/>
      <c r="H102" s="370"/>
      <c r="I102" s="370"/>
      <c r="J102" s="370"/>
      <c r="K102" s="370"/>
      <c r="L102" s="370"/>
      <c r="M102" s="361"/>
      <c r="N102" s="236"/>
      <c r="O102" s="236"/>
      <c r="P102" s="237"/>
      <c r="Q102" s="237"/>
      <c r="R102" s="237"/>
      <c r="S102" s="237"/>
      <c r="T102" s="237"/>
      <c r="U102" s="237"/>
      <c r="X102" s="356"/>
      <c r="AQ102" s="157"/>
      <c r="AR102" s="157"/>
      <c r="AS102" s="157"/>
      <c r="AT102" s="157"/>
      <c r="AU102" s="157"/>
      <c r="AV102" s="157"/>
      <c r="AW102" s="157"/>
    </row>
    <row r="103" spans="1:49" s="60" customFormat="1" ht="18" customHeight="1" thickBot="1" x14ac:dyDescent="0.45">
      <c r="A103" s="1169" t="s">
        <v>109</v>
      </c>
      <c r="B103" s="1169"/>
      <c r="C103" s="1169"/>
      <c r="D103" s="1169"/>
      <c r="E103" s="366"/>
      <c r="F103" s="58"/>
      <c r="G103" s="236"/>
      <c r="H103" s="236"/>
      <c r="I103" s="236"/>
      <c r="J103" s="236"/>
      <c r="K103" s="236"/>
      <c r="L103" s="361"/>
      <c r="M103" s="361"/>
      <c r="N103" s="236"/>
      <c r="O103" s="236"/>
      <c r="P103" s="237"/>
      <c r="Q103" s="237"/>
      <c r="R103" s="237"/>
      <c r="S103" s="237"/>
      <c r="T103" s="237"/>
      <c r="U103" s="237"/>
      <c r="X103" s="356"/>
      <c r="AQ103" s="157"/>
      <c r="AR103" s="157"/>
      <c r="AS103" s="157"/>
      <c r="AT103" s="157"/>
      <c r="AU103" s="157"/>
      <c r="AV103" s="157"/>
      <c r="AW103" s="157"/>
    </row>
    <row r="104" spans="1:49" ht="22" customHeight="1" thickBot="1" x14ac:dyDescent="0.4">
      <c r="A104" s="248" t="s">
        <v>92</v>
      </c>
      <c r="B104" s="240"/>
      <c r="C104" s="240" t="s">
        <v>93</v>
      </c>
      <c r="D104" s="240"/>
      <c r="E104" s="240" t="s">
        <v>94</v>
      </c>
      <c r="F104" s="229"/>
      <c r="G104" s="239"/>
      <c r="H104" s="239"/>
      <c r="I104" s="239"/>
      <c r="J104" s="239"/>
      <c r="K104" s="239"/>
      <c r="L104" s="361"/>
      <c r="M104" s="361"/>
      <c r="N104" s="236"/>
      <c r="O104" s="236"/>
      <c r="P104" s="237"/>
      <c r="Q104" s="237"/>
      <c r="R104" s="237"/>
      <c r="S104" s="237"/>
      <c r="T104" s="237"/>
      <c r="U104" s="237"/>
    </row>
    <row r="105" spans="1:49" ht="18.5" thickBot="1" x14ac:dyDescent="0.45">
      <c r="A105" s="249" t="s">
        <v>252</v>
      </c>
      <c r="B105" s="234"/>
      <c r="C105" s="230" t="s">
        <v>254</v>
      </c>
      <c r="D105" s="230"/>
      <c r="E105" s="233" t="s">
        <v>256</v>
      </c>
      <c r="F105" s="231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</row>
    <row r="106" spans="1:49" ht="16.5" customHeight="1" thickBot="1" x14ac:dyDescent="0.45">
      <c r="A106" s="249" t="s">
        <v>258</v>
      </c>
      <c r="B106" s="234"/>
      <c r="C106" s="230" t="s">
        <v>260</v>
      </c>
      <c r="D106" s="230"/>
      <c r="E106" s="234" t="s">
        <v>262</v>
      </c>
      <c r="F106" s="231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</row>
    <row r="107" spans="1:49" ht="18.5" thickBot="1" x14ac:dyDescent="0.45">
      <c r="A107" s="249" t="s">
        <v>264</v>
      </c>
      <c r="B107" s="234"/>
      <c r="C107" s="230" t="s">
        <v>266</v>
      </c>
      <c r="D107" s="230"/>
      <c r="E107" s="234" t="s">
        <v>268</v>
      </c>
      <c r="F107" s="232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</row>
    <row r="108" spans="1:49" ht="18.5" thickBot="1" x14ac:dyDescent="0.45">
      <c r="A108" s="249" t="s">
        <v>270</v>
      </c>
      <c r="B108" s="234"/>
      <c r="C108" s="230" t="s">
        <v>272</v>
      </c>
      <c r="D108" s="230"/>
      <c r="E108" s="234" t="s">
        <v>274</v>
      </c>
      <c r="F108" s="232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49" ht="18.5" thickBot="1" x14ac:dyDescent="0.45">
      <c r="A109" s="249" t="s">
        <v>276</v>
      </c>
      <c r="B109" s="234"/>
      <c r="C109" s="230" t="s">
        <v>278</v>
      </c>
      <c r="D109" s="230"/>
      <c r="E109" s="234" t="s">
        <v>280</v>
      </c>
      <c r="F109" s="231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49" ht="18.5" thickBot="1" x14ac:dyDescent="0.45">
      <c r="A110" s="249" t="s">
        <v>281</v>
      </c>
      <c r="B110" s="234"/>
      <c r="C110" s="230" t="s">
        <v>283</v>
      </c>
      <c r="D110" s="230"/>
      <c r="E110" s="234" t="s">
        <v>285</v>
      </c>
      <c r="F110" s="232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49" ht="18.5" thickBot="1" x14ac:dyDescent="0.45">
      <c r="A111" s="249" t="s">
        <v>287</v>
      </c>
      <c r="B111" s="234"/>
      <c r="C111" s="230" t="s">
        <v>289</v>
      </c>
      <c r="D111" s="230"/>
      <c r="E111" s="234" t="s">
        <v>291</v>
      </c>
      <c r="F111" s="231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</row>
    <row r="112" spans="1:49" ht="18.5" thickBot="1" x14ac:dyDescent="0.45">
      <c r="A112" s="249" t="s">
        <v>293</v>
      </c>
      <c r="B112" s="234"/>
      <c r="C112" s="229"/>
      <c r="D112" s="229"/>
      <c r="E112" s="234" t="s">
        <v>295</v>
      </c>
      <c r="F112" s="231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</row>
    <row r="113" spans="1:18" x14ac:dyDescent="0.35">
      <c r="A113" s="250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</row>
    <row r="114" spans="1:18" ht="34" customHeight="1" x14ac:dyDescent="0.35">
      <c r="A114" s="250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</row>
    <row r="115" spans="1:18" ht="34" customHeight="1" x14ac:dyDescent="0.35"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</row>
    <row r="116" spans="1:18" x14ac:dyDescent="0.35"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</row>
    <row r="117" spans="1:18" x14ac:dyDescent="0.35"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</row>
    <row r="118" spans="1:18" x14ac:dyDescent="0.35"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</row>
    <row r="119" spans="1:18" x14ac:dyDescent="0.35"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1:18" ht="18" x14ac:dyDescent="0.4">
      <c r="E120" s="68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1:18" ht="18" x14ac:dyDescent="0.4">
      <c r="E121" s="68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1:18" ht="18" x14ac:dyDescent="0.4">
      <c r="E122" s="68"/>
    </row>
    <row r="123" spans="1:18" ht="18" x14ac:dyDescent="0.4">
      <c r="E123" s="68"/>
    </row>
    <row r="124" spans="1:18" ht="18" x14ac:dyDescent="0.4">
      <c r="E124" s="68"/>
    </row>
    <row r="125" spans="1:18" ht="18" x14ac:dyDescent="0.4">
      <c r="E125" s="68"/>
    </row>
    <row r="126" spans="1:18" x14ac:dyDescent="0.35">
      <c r="E126" s="67"/>
    </row>
    <row r="127" spans="1:18" x14ac:dyDescent="0.35">
      <c r="E127" s="67"/>
    </row>
    <row r="128" spans="1:18" x14ac:dyDescent="0.35">
      <c r="E128" s="67"/>
    </row>
  </sheetData>
  <mergeCells count="101">
    <mergeCell ref="AE6:AE7"/>
    <mergeCell ref="A1:C1"/>
    <mergeCell ref="D1:I1"/>
    <mergeCell ref="A2:C2"/>
    <mergeCell ref="D2:I2"/>
    <mergeCell ref="A3:M3"/>
    <mergeCell ref="A5:A7"/>
    <mergeCell ref="B5:B7"/>
    <mergeCell ref="C5:C7"/>
    <mergeCell ref="D5:D7"/>
    <mergeCell ref="E5:H5"/>
    <mergeCell ref="M6:M7"/>
    <mergeCell ref="N6:N7"/>
    <mergeCell ref="O6:O7"/>
    <mergeCell ref="P6:P7"/>
    <mergeCell ref="L5:M5"/>
    <mergeCell ref="N5:O5"/>
    <mergeCell ref="P5:Q5"/>
    <mergeCell ref="R5:V5"/>
    <mergeCell ref="W5:W7"/>
    <mergeCell ref="Q6:Q7"/>
    <mergeCell ref="R6:R7"/>
    <mergeCell ref="S6:S7"/>
    <mergeCell ref="T6:T7"/>
    <mergeCell ref="AJ5:AN5"/>
    <mergeCell ref="AO5:AO7"/>
    <mergeCell ref="AP5:AP7"/>
    <mergeCell ref="N76:W76"/>
    <mergeCell ref="U6:U7"/>
    <mergeCell ref="V6:V7"/>
    <mergeCell ref="Y6:Z6"/>
    <mergeCell ref="AA6:AB6"/>
    <mergeCell ref="AJ6:AJ7"/>
    <mergeCell ref="AK6:AK7"/>
    <mergeCell ref="AL6:AL7"/>
    <mergeCell ref="AM6:AM7"/>
    <mergeCell ref="AN6:AN7"/>
    <mergeCell ref="Y5:AB5"/>
    <mergeCell ref="AC5:AC7"/>
    <mergeCell ref="AD5:AE5"/>
    <mergeCell ref="X5:X7"/>
    <mergeCell ref="AF5:AG5"/>
    <mergeCell ref="AH5:AI5"/>
    <mergeCell ref="AF6:AF7"/>
    <mergeCell ref="AG6:AG7"/>
    <mergeCell ref="AH6:AH7"/>
    <mergeCell ref="AI6:AI7"/>
    <mergeCell ref="AD6:AD7"/>
    <mergeCell ref="O83:U83"/>
    <mergeCell ref="C84:D84"/>
    <mergeCell ref="G85:R85"/>
    <mergeCell ref="C77:D77"/>
    <mergeCell ref="O77:U77"/>
    <mergeCell ref="C78:D78"/>
    <mergeCell ref="P78:S78"/>
    <mergeCell ref="C79:D79"/>
    <mergeCell ref="C80:D80"/>
    <mergeCell ref="N89:O89"/>
    <mergeCell ref="P89:R89"/>
    <mergeCell ref="S89:U89"/>
    <mergeCell ref="N86:O86"/>
    <mergeCell ref="P86:R86"/>
    <mergeCell ref="S86:U86"/>
    <mergeCell ref="G87:I87"/>
    <mergeCell ref="N87:O87"/>
    <mergeCell ref="P87:R87"/>
    <mergeCell ref="S87:U87"/>
    <mergeCell ref="A103:B103"/>
    <mergeCell ref="C103:D103"/>
    <mergeCell ref="G90:I90"/>
    <mergeCell ref="N90:O90"/>
    <mergeCell ref="P90:R90"/>
    <mergeCell ref="S90:U90"/>
    <mergeCell ref="G91:I91"/>
    <mergeCell ref="N91:O91"/>
    <mergeCell ref="P91:R91"/>
    <mergeCell ref="S91:U91"/>
    <mergeCell ref="AX5:AX7"/>
    <mergeCell ref="AY5:AY7"/>
    <mergeCell ref="J5:K5"/>
    <mergeCell ref="J6:J7"/>
    <mergeCell ref="K6:K7"/>
    <mergeCell ref="A92:B92"/>
    <mergeCell ref="C92:D92"/>
    <mergeCell ref="H92:L92"/>
    <mergeCell ref="G88:I88"/>
    <mergeCell ref="G86:I86"/>
    <mergeCell ref="C81:D81"/>
    <mergeCell ref="C82:D82"/>
    <mergeCell ref="C83:D83"/>
    <mergeCell ref="B76:E76"/>
    <mergeCell ref="E6:F6"/>
    <mergeCell ref="G6:H6"/>
    <mergeCell ref="L6:L7"/>
    <mergeCell ref="I5:I7"/>
    <mergeCell ref="M92:O92"/>
    <mergeCell ref="P92:R92"/>
    <mergeCell ref="N88:O88"/>
    <mergeCell ref="P88:R88"/>
    <mergeCell ref="S88:U88"/>
    <mergeCell ref="G89:I89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4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Z128"/>
  <sheetViews>
    <sheetView zoomScale="64" zoomScaleNormal="64" zoomScaleSheetLayoutView="57" workbookViewId="0">
      <pane xSplit="4" ySplit="9" topLeftCell="E40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6" customWidth="1"/>
    <col min="2" max="2" width="29.81640625" style="34" customWidth="1"/>
    <col min="3" max="3" width="13.26953125" style="34" customWidth="1"/>
    <col min="4" max="4" width="10.7265625" style="34" customWidth="1"/>
    <col min="5" max="5" width="26.26953125" style="34" customWidth="1"/>
    <col min="6" max="6" width="7.81640625" style="34" customWidth="1"/>
    <col min="7" max="7" width="9.7265625" style="34" customWidth="1"/>
    <col min="8" max="8" width="7.453125" style="34" customWidth="1"/>
    <col min="9" max="10" width="8" style="34" customWidth="1"/>
    <col min="11" max="11" width="7" style="34" bestFit="1" customWidth="1"/>
    <col min="12" max="12" width="8.90625" style="34" customWidth="1"/>
    <col min="13" max="13" width="8" style="34" customWidth="1"/>
    <col min="14" max="14" width="11.26953125" style="34" customWidth="1"/>
    <col min="15" max="15" width="6.81640625" style="34" customWidth="1"/>
    <col min="16" max="16" width="10.453125" style="34" customWidth="1"/>
    <col min="17" max="17" width="4.81640625" style="34" customWidth="1"/>
    <col min="18" max="18" width="4.453125" style="34" customWidth="1"/>
    <col min="19" max="19" width="5.26953125" style="34" customWidth="1"/>
    <col min="20" max="20" width="4.7265625" style="34" customWidth="1"/>
    <col min="21" max="21" width="4.81640625" style="34" customWidth="1"/>
    <col min="22" max="22" width="5.54296875" style="34" customWidth="1"/>
    <col min="23" max="23" width="6.26953125" style="34" customWidth="1"/>
    <col min="24" max="24" width="8.7265625" style="85"/>
    <col min="25" max="25" width="26.1796875" style="34" hidden="1" customWidth="1"/>
    <col min="26" max="26" width="6.453125" style="34" hidden="1" customWidth="1"/>
    <col min="27" max="27" width="12.81640625" style="34" hidden="1" customWidth="1"/>
    <col min="28" max="34" width="0" style="34" hidden="1" customWidth="1"/>
    <col min="35" max="35" width="5.453125" style="34" hidden="1" customWidth="1"/>
    <col min="36" max="36" width="5.54296875" style="34" hidden="1" customWidth="1"/>
    <col min="37" max="37" width="5.81640625" style="34" hidden="1" customWidth="1"/>
    <col min="38" max="38" width="5.26953125" style="34" hidden="1" customWidth="1"/>
    <col min="39" max="40" width="5" style="34" hidden="1" customWidth="1"/>
    <col min="41" max="42" width="0" style="34" hidden="1" customWidth="1"/>
    <col min="43" max="49" width="0" style="154" hidden="1" customWidth="1"/>
    <col min="50" max="206" width="8.7265625" style="34"/>
    <col min="207" max="207" width="6" style="34" customWidth="1"/>
    <col min="208" max="208" width="23.453125" style="34" customWidth="1"/>
    <col min="209" max="209" width="10" style="34" customWidth="1"/>
    <col min="210" max="210" width="27.7265625" style="34" customWidth="1"/>
    <col min="211" max="211" width="25.26953125" style="34" customWidth="1"/>
    <col min="212" max="212" width="16.54296875" style="34" customWidth="1"/>
    <col min="213" max="213" width="21.26953125" style="34" customWidth="1"/>
    <col min="214" max="214" width="8.81640625" style="34" customWidth="1"/>
    <col min="215" max="462" width="8.7265625" style="34"/>
    <col min="463" max="463" width="6" style="34" customWidth="1"/>
    <col min="464" max="464" width="23.453125" style="34" customWidth="1"/>
    <col min="465" max="465" width="10" style="34" customWidth="1"/>
    <col min="466" max="466" width="27.7265625" style="34" customWidth="1"/>
    <col min="467" max="467" width="25.26953125" style="34" customWidth="1"/>
    <col min="468" max="468" width="16.54296875" style="34" customWidth="1"/>
    <col min="469" max="469" width="21.26953125" style="34" customWidth="1"/>
    <col min="470" max="470" width="8.81640625" style="34" customWidth="1"/>
    <col min="471" max="718" width="8.7265625" style="34"/>
    <col min="719" max="719" width="6" style="34" customWidth="1"/>
    <col min="720" max="720" width="23.453125" style="34" customWidth="1"/>
    <col min="721" max="721" width="10" style="34" customWidth="1"/>
    <col min="722" max="722" width="27.7265625" style="34" customWidth="1"/>
    <col min="723" max="723" width="25.26953125" style="34" customWidth="1"/>
    <col min="724" max="724" width="16.54296875" style="34" customWidth="1"/>
    <col min="725" max="725" width="21.26953125" style="34" customWidth="1"/>
    <col min="726" max="726" width="8.81640625" style="34" customWidth="1"/>
    <col min="727" max="974" width="8.7265625" style="34"/>
    <col min="975" max="975" width="6" style="34" customWidth="1"/>
    <col min="976" max="976" width="23.453125" style="34" customWidth="1"/>
    <col min="977" max="977" width="10" style="34" customWidth="1"/>
    <col min="978" max="978" width="27.7265625" style="34" customWidth="1"/>
    <col min="979" max="979" width="25.26953125" style="34" customWidth="1"/>
    <col min="980" max="980" width="16.54296875" style="34" customWidth="1"/>
    <col min="981" max="981" width="21.26953125" style="34" customWidth="1"/>
    <col min="982" max="982" width="8.81640625" style="34" customWidth="1"/>
    <col min="983" max="1230" width="8.7265625" style="34"/>
    <col min="1231" max="1231" width="6" style="34" customWidth="1"/>
    <col min="1232" max="1232" width="23.453125" style="34" customWidth="1"/>
    <col min="1233" max="1233" width="10" style="34" customWidth="1"/>
    <col min="1234" max="1234" width="27.7265625" style="34" customWidth="1"/>
    <col min="1235" max="1235" width="25.26953125" style="34" customWidth="1"/>
    <col min="1236" max="1236" width="16.54296875" style="34" customWidth="1"/>
    <col min="1237" max="1237" width="21.26953125" style="34" customWidth="1"/>
    <col min="1238" max="1238" width="8.81640625" style="34" customWidth="1"/>
    <col min="1239" max="1486" width="8.7265625" style="34"/>
    <col min="1487" max="1487" width="6" style="34" customWidth="1"/>
    <col min="1488" max="1488" width="23.453125" style="34" customWidth="1"/>
    <col min="1489" max="1489" width="10" style="34" customWidth="1"/>
    <col min="1490" max="1490" width="27.7265625" style="34" customWidth="1"/>
    <col min="1491" max="1491" width="25.26953125" style="34" customWidth="1"/>
    <col min="1492" max="1492" width="16.54296875" style="34" customWidth="1"/>
    <col min="1493" max="1493" width="21.26953125" style="34" customWidth="1"/>
    <col min="1494" max="1494" width="8.81640625" style="34" customWidth="1"/>
    <col min="1495" max="1742" width="8.7265625" style="34"/>
    <col min="1743" max="1743" width="6" style="34" customWidth="1"/>
    <col min="1744" max="1744" width="23.453125" style="34" customWidth="1"/>
    <col min="1745" max="1745" width="10" style="34" customWidth="1"/>
    <col min="1746" max="1746" width="27.7265625" style="34" customWidth="1"/>
    <col min="1747" max="1747" width="25.26953125" style="34" customWidth="1"/>
    <col min="1748" max="1748" width="16.54296875" style="34" customWidth="1"/>
    <col min="1749" max="1749" width="21.26953125" style="34" customWidth="1"/>
    <col min="1750" max="1750" width="8.81640625" style="34" customWidth="1"/>
    <col min="1751" max="1998" width="8.7265625" style="34"/>
    <col min="1999" max="1999" width="6" style="34" customWidth="1"/>
    <col min="2000" max="2000" width="23.453125" style="34" customWidth="1"/>
    <col min="2001" max="2001" width="10" style="34" customWidth="1"/>
    <col min="2002" max="2002" width="27.7265625" style="34" customWidth="1"/>
    <col min="2003" max="2003" width="25.26953125" style="34" customWidth="1"/>
    <col min="2004" max="2004" width="16.54296875" style="34" customWidth="1"/>
    <col min="2005" max="2005" width="21.26953125" style="34" customWidth="1"/>
    <col min="2006" max="2006" width="8.81640625" style="34" customWidth="1"/>
    <col min="2007" max="2254" width="8.7265625" style="34"/>
    <col min="2255" max="2255" width="6" style="34" customWidth="1"/>
    <col min="2256" max="2256" width="23.453125" style="34" customWidth="1"/>
    <col min="2257" max="2257" width="10" style="34" customWidth="1"/>
    <col min="2258" max="2258" width="27.7265625" style="34" customWidth="1"/>
    <col min="2259" max="2259" width="25.26953125" style="34" customWidth="1"/>
    <col min="2260" max="2260" width="16.54296875" style="34" customWidth="1"/>
    <col min="2261" max="2261" width="21.26953125" style="34" customWidth="1"/>
    <col min="2262" max="2262" width="8.81640625" style="34" customWidth="1"/>
    <col min="2263" max="2510" width="8.7265625" style="34"/>
    <col min="2511" max="2511" width="6" style="34" customWidth="1"/>
    <col min="2512" max="2512" width="23.453125" style="34" customWidth="1"/>
    <col min="2513" max="2513" width="10" style="34" customWidth="1"/>
    <col min="2514" max="2514" width="27.7265625" style="34" customWidth="1"/>
    <col min="2515" max="2515" width="25.26953125" style="34" customWidth="1"/>
    <col min="2516" max="2516" width="16.54296875" style="34" customWidth="1"/>
    <col min="2517" max="2517" width="21.26953125" style="34" customWidth="1"/>
    <col min="2518" max="2518" width="8.81640625" style="34" customWidth="1"/>
    <col min="2519" max="2766" width="8.7265625" style="34"/>
    <col min="2767" max="2767" width="6" style="34" customWidth="1"/>
    <col min="2768" max="2768" width="23.453125" style="34" customWidth="1"/>
    <col min="2769" max="2769" width="10" style="34" customWidth="1"/>
    <col min="2770" max="2770" width="27.7265625" style="34" customWidth="1"/>
    <col min="2771" max="2771" width="25.26953125" style="34" customWidth="1"/>
    <col min="2772" max="2772" width="16.54296875" style="34" customWidth="1"/>
    <col min="2773" max="2773" width="21.26953125" style="34" customWidth="1"/>
    <col min="2774" max="2774" width="8.81640625" style="34" customWidth="1"/>
    <col min="2775" max="3022" width="8.7265625" style="34"/>
    <col min="3023" max="3023" width="6" style="34" customWidth="1"/>
    <col min="3024" max="3024" width="23.453125" style="34" customWidth="1"/>
    <col min="3025" max="3025" width="10" style="34" customWidth="1"/>
    <col min="3026" max="3026" width="27.7265625" style="34" customWidth="1"/>
    <col min="3027" max="3027" width="25.26953125" style="34" customWidth="1"/>
    <col min="3028" max="3028" width="16.54296875" style="34" customWidth="1"/>
    <col min="3029" max="3029" width="21.26953125" style="34" customWidth="1"/>
    <col min="3030" max="3030" width="8.81640625" style="34" customWidth="1"/>
    <col min="3031" max="3278" width="8.7265625" style="34"/>
    <col min="3279" max="3279" width="6" style="34" customWidth="1"/>
    <col min="3280" max="3280" width="23.453125" style="34" customWidth="1"/>
    <col min="3281" max="3281" width="10" style="34" customWidth="1"/>
    <col min="3282" max="3282" width="27.7265625" style="34" customWidth="1"/>
    <col min="3283" max="3283" width="25.26953125" style="34" customWidth="1"/>
    <col min="3284" max="3284" width="16.54296875" style="34" customWidth="1"/>
    <col min="3285" max="3285" width="21.26953125" style="34" customWidth="1"/>
    <col min="3286" max="3286" width="8.81640625" style="34" customWidth="1"/>
    <col min="3287" max="3534" width="8.7265625" style="34"/>
    <col min="3535" max="3535" width="6" style="34" customWidth="1"/>
    <col min="3536" max="3536" width="23.453125" style="34" customWidth="1"/>
    <col min="3537" max="3537" width="10" style="34" customWidth="1"/>
    <col min="3538" max="3538" width="27.7265625" style="34" customWidth="1"/>
    <col min="3539" max="3539" width="25.26953125" style="34" customWidth="1"/>
    <col min="3540" max="3540" width="16.54296875" style="34" customWidth="1"/>
    <col min="3541" max="3541" width="21.26953125" style="34" customWidth="1"/>
    <col min="3542" max="3542" width="8.81640625" style="34" customWidth="1"/>
    <col min="3543" max="3790" width="8.7265625" style="34"/>
    <col min="3791" max="3791" width="6" style="34" customWidth="1"/>
    <col min="3792" max="3792" width="23.453125" style="34" customWidth="1"/>
    <col min="3793" max="3793" width="10" style="34" customWidth="1"/>
    <col min="3794" max="3794" width="27.7265625" style="34" customWidth="1"/>
    <col min="3795" max="3795" width="25.26953125" style="34" customWidth="1"/>
    <col min="3796" max="3796" width="16.54296875" style="34" customWidth="1"/>
    <col min="3797" max="3797" width="21.26953125" style="34" customWidth="1"/>
    <col min="3798" max="3798" width="8.81640625" style="34" customWidth="1"/>
    <col min="3799" max="4046" width="8.7265625" style="34"/>
    <col min="4047" max="4047" width="6" style="34" customWidth="1"/>
    <col min="4048" max="4048" width="23.453125" style="34" customWidth="1"/>
    <col min="4049" max="4049" width="10" style="34" customWidth="1"/>
    <col min="4050" max="4050" width="27.7265625" style="34" customWidth="1"/>
    <col min="4051" max="4051" width="25.26953125" style="34" customWidth="1"/>
    <col min="4052" max="4052" width="16.54296875" style="34" customWidth="1"/>
    <col min="4053" max="4053" width="21.26953125" style="34" customWidth="1"/>
    <col min="4054" max="4054" width="8.81640625" style="34" customWidth="1"/>
    <col min="4055" max="4302" width="8.7265625" style="34"/>
    <col min="4303" max="4303" width="6" style="34" customWidth="1"/>
    <col min="4304" max="4304" width="23.453125" style="34" customWidth="1"/>
    <col min="4305" max="4305" width="10" style="34" customWidth="1"/>
    <col min="4306" max="4306" width="27.7265625" style="34" customWidth="1"/>
    <col min="4307" max="4307" width="25.26953125" style="34" customWidth="1"/>
    <col min="4308" max="4308" width="16.54296875" style="34" customWidth="1"/>
    <col min="4309" max="4309" width="21.26953125" style="34" customWidth="1"/>
    <col min="4310" max="4310" width="8.81640625" style="34" customWidth="1"/>
    <col min="4311" max="4558" width="8.7265625" style="34"/>
    <col min="4559" max="4559" width="6" style="34" customWidth="1"/>
    <col min="4560" max="4560" width="23.453125" style="34" customWidth="1"/>
    <col min="4561" max="4561" width="10" style="34" customWidth="1"/>
    <col min="4562" max="4562" width="27.7265625" style="34" customWidth="1"/>
    <col min="4563" max="4563" width="25.26953125" style="34" customWidth="1"/>
    <col min="4564" max="4564" width="16.54296875" style="34" customWidth="1"/>
    <col min="4565" max="4565" width="21.26953125" style="34" customWidth="1"/>
    <col min="4566" max="4566" width="8.81640625" style="34" customWidth="1"/>
    <col min="4567" max="4814" width="8.7265625" style="34"/>
    <col min="4815" max="4815" width="6" style="34" customWidth="1"/>
    <col min="4816" max="4816" width="23.453125" style="34" customWidth="1"/>
    <col min="4817" max="4817" width="10" style="34" customWidth="1"/>
    <col min="4818" max="4818" width="27.7265625" style="34" customWidth="1"/>
    <col min="4819" max="4819" width="25.26953125" style="34" customWidth="1"/>
    <col min="4820" max="4820" width="16.54296875" style="34" customWidth="1"/>
    <col min="4821" max="4821" width="21.26953125" style="34" customWidth="1"/>
    <col min="4822" max="4822" width="8.81640625" style="34" customWidth="1"/>
    <col min="4823" max="5070" width="8.7265625" style="34"/>
    <col min="5071" max="5071" width="6" style="34" customWidth="1"/>
    <col min="5072" max="5072" width="23.453125" style="34" customWidth="1"/>
    <col min="5073" max="5073" width="10" style="34" customWidth="1"/>
    <col min="5074" max="5074" width="27.7265625" style="34" customWidth="1"/>
    <col min="5075" max="5075" width="25.26953125" style="34" customWidth="1"/>
    <col min="5076" max="5076" width="16.54296875" style="34" customWidth="1"/>
    <col min="5077" max="5077" width="21.26953125" style="34" customWidth="1"/>
    <col min="5078" max="5078" width="8.81640625" style="34" customWidth="1"/>
    <col min="5079" max="5326" width="8.7265625" style="34"/>
    <col min="5327" max="5327" width="6" style="34" customWidth="1"/>
    <col min="5328" max="5328" width="23.453125" style="34" customWidth="1"/>
    <col min="5329" max="5329" width="10" style="34" customWidth="1"/>
    <col min="5330" max="5330" width="27.7265625" style="34" customWidth="1"/>
    <col min="5331" max="5331" width="25.26953125" style="34" customWidth="1"/>
    <col min="5332" max="5332" width="16.54296875" style="34" customWidth="1"/>
    <col min="5333" max="5333" width="21.26953125" style="34" customWidth="1"/>
    <col min="5334" max="5334" width="8.81640625" style="34" customWidth="1"/>
    <col min="5335" max="5582" width="8.7265625" style="34"/>
    <col min="5583" max="5583" width="6" style="34" customWidth="1"/>
    <col min="5584" max="5584" width="23.453125" style="34" customWidth="1"/>
    <col min="5585" max="5585" width="10" style="34" customWidth="1"/>
    <col min="5586" max="5586" width="27.7265625" style="34" customWidth="1"/>
    <col min="5587" max="5587" width="25.26953125" style="34" customWidth="1"/>
    <col min="5588" max="5588" width="16.54296875" style="34" customWidth="1"/>
    <col min="5589" max="5589" width="21.26953125" style="34" customWidth="1"/>
    <col min="5590" max="5590" width="8.81640625" style="34" customWidth="1"/>
    <col min="5591" max="5838" width="8.7265625" style="34"/>
    <col min="5839" max="5839" width="6" style="34" customWidth="1"/>
    <col min="5840" max="5840" width="23.453125" style="34" customWidth="1"/>
    <col min="5841" max="5841" width="10" style="34" customWidth="1"/>
    <col min="5842" max="5842" width="27.7265625" style="34" customWidth="1"/>
    <col min="5843" max="5843" width="25.26953125" style="34" customWidth="1"/>
    <col min="5844" max="5844" width="16.54296875" style="34" customWidth="1"/>
    <col min="5845" max="5845" width="21.26953125" style="34" customWidth="1"/>
    <col min="5846" max="5846" width="8.81640625" style="34" customWidth="1"/>
    <col min="5847" max="6094" width="8.7265625" style="34"/>
    <col min="6095" max="6095" width="6" style="34" customWidth="1"/>
    <col min="6096" max="6096" width="23.453125" style="34" customWidth="1"/>
    <col min="6097" max="6097" width="10" style="34" customWidth="1"/>
    <col min="6098" max="6098" width="27.7265625" style="34" customWidth="1"/>
    <col min="6099" max="6099" width="25.26953125" style="34" customWidth="1"/>
    <col min="6100" max="6100" width="16.54296875" style="34" customWidth="1"/>
    <col min="6101" max="6101" width="21.26953125" style="34" customWidth="1"/>
    <col min="6102" max="6102" width="8.81640625" style="34" customWidth="1"/>
    <col min="6103" max="6350" width="8.7265625" style="34"/>
    <col min="6351" max="6351" width="6" style="34" customWidth="1"/>
    <col min="6352" max="6352" width="23.453125" style="34" customWidth="1"/>
    <col min="6353" max="6353" width="10" style="34" customWidth="1"/>
    <col min="6354" max="6354" width="27.7265625" style="34" customWidth="1"/>
    <col min="6355" max="6355" width="25.26953125" style="34" customWidth="1"/>
    <col min="6356" max="6356" width="16.54296875" style="34" customWidth="1"/>
    <col min="6357" max="6357" width="21.26953125" style="34" customWidth="1"/>
    <col min="6358" max="6358" width="8.81640625" style="34" customWidth="1"/>
    <col min="6359" max="6606" width="8.7265625" style="34"/>
    <col min="6607" max="6607" width="6" style="34" customWidth="1"/>
    <col min="6608" max="6608" width="23.453125" style="34" customWidth="1"/>
    <col min="6609" max="6609" width="10" style="34" customWidth="1"/>
    <col min="6610" max="6610" width="27.7265625" style="34" customWidth="1"/>
    <col min="6611" max="6611" width="25.26953125" style="34" customWidth="1"/>
    <col min="6612" max="6612" width="16.54296875" style="34" customWidth="1"/>
    <col min="6613" max="6613" width="21.26953125" style="34" customWidth="1"/>
    <col min="6614" max="6614" width="8.81640625" style="34" customWidth="1"/>
    <col min="6615" max="6862" width="8.7265625" style="34"/>
    <col min="6863" max="6863" width="6" style="34" customWidth="1"/>
    <col min="6864" max="6864" width="23.453125" style="34" customWidth="1"/>
    <col min="6865" max="6865" width="10" style="34" customWidth="1"/>
    <col min="6866" max="6866" width="27.7265625" style="34" customWidth="1"/>
    <col min="6867" max="6867" width="25.26953125" style="34" customWidth="1"/>
    <col min="6868" max="6868" width="16.54296875" style="34" customWidth="1"/>
    <col min="6869" max="6869" width="21.26953125" style="34" customWidth="1"/>
    <col min="6870" max="6870" width="8.81640625" style="34" customWidth="1"/>
    <col min="6871" max="7118" width="8.7265625" style="34"/>
    <col min="7119" max="7119" width="6" style="34" customWidth="1"/>
    <col min="7120" max="7120" width="23.453125" style="34" customWidth="1"/>
    <col min="7121" max="7121" width="10" style="34" customWidth="1"/>
    <col min="7122" max="7122" width="27.7265625" style="34" customWidth="1"/>
    <col min="7123" max="7123" width="25.26953125" style="34" customWidth="1"/>
    <col min="7124" max="7124" width="16.54296875" style="34" customWidth="1"/>
    <col min="7125" max="7125" width="21.26953125" style="34" customWidth="1"/>
    <col min="7126" max="7126" width="8.81640625" style="34" customWidth="1"/>
    <col min="7127" max="7374" width="8.7265625" style="34"/>
    <col min="7375" max="7375" width="6" style="34" customWidth="1"/>
    <col min="7376" max="7376" width="23.453125" style="34" customWidth="1"/>
    <col min="7377" max="7377" width="10" style="34" customWidth="1"/>
    <col min="7378" max="7378" width="27.7265625" style="34" customWidth="1"/>
    <col min="7379" max="7379" width="25.26953125" style="34" customWidth="1"/>
    <col min="7380" max="7380" width="16.54296875" style="34" customWidth="1"/>
    <col min="7381" max="7381" width="21.26953125" style="34" customWidth="1"/>
    <col min="7382" max="7382" width="8.81640625" style="34" customWidth="1"/>
    <col min="7383" max="7630" width="8.7265625" style="34"/>
    <col min="7631" max="7631" width="6" style="34" customWidth="1"/>
    <col min="7632" max="7632" width="23.453125" style="34" customWidth="1"/>
    <col min="7633" max="7633" width="10" style="34" customWidth="1"/>
    <col min="7634" max="7634" width="27.7265625" style="34" customWidth="1"/>
    <col min="7635" max="7635" width="25.26953125" style="34" customWidth="1"/>
    <col min="7636" max="7636" width="16.54296875" style="34" customWidth="1"/>
    <col min="7637" max="7637" width="21.26953125" style="34" customWidth="1"/>
    <col min="7638" max="7638" width="8.81640625" style="34" customWidth="1"/>
    <col min="7639" max="7886" width="8.7265625" style="34"/>
    <col min="7887" max="7887" width="6" style="34" customWidth="1"/>
    <col min="7888" max="7888" width="23.453125" style="34" customWidth="1"/>
    <col min="7889" max="7889" width="10" style="34" customWidth="1"/>
    <col min="7890" max="7890" width="27.7265625" style="34" customWidth="1"/>
    <col min="7891" max="7891" width="25.26953125" style="34" customWidth="1"/>
    <col min="7892" max="7892" width="16.54296875" style="34" customWidth="1"/>
    <col min="7893" max="7893" width="21.26953125" style="34" customWidth="1"/>
    <col min="7894" max="7894" width="8.81640625" style="34" customWidth="1"/>
    <col min="7895" max="8142" width="8.7265625" style="34"/>
    <col min="8143" max="8143" width="6" style="34" customWidth="1"/>
    <col min="8144" max="8144" width="23.453125" style="34" customWidth="1"/>
    <col min="8145" max="8145" width="10" style="34" customWidth="1"/>
    <col min="8146" max="8146" width="27.7265625" style="34" customWidth="1"/>
    <col min="8147" max="8147" width="25.26953125" style="34" customWidth="1"/>
    <col min="8148" max="8148" width="16.54296875" style="34" customWidth="1"/>
    <col min="8149" max="8149" width="21.26953125" style="34" customWidth="1"/>
    <col min="8150" max="8150" width="8.81640625" style="34" customWidth="1"/>
    <col min="8151" max="8398" width="8.7265625" style="34"/>
    <col min="8399" max="8399" width="6" style="34" customWidth="1"/>
    <col min="8400" max="8400" width="23.453125" style="34" customWidth="1"/>
    <col min="8401" max="8401" width="10" style="34" customWidth="1"/>
    <col min="8402" max="8402" width="27.7265625" style="34" customWidth="1"/>
    <col min="8403" max="8403" width="25.26953125" style="34" customWidth="1"/>
    <col min="8404" max="8404" width="16.54296875" style="34" customWidth="1"/>
    <col min="8405" max="8405" width="21.26953125" style="34" customWidth="1"/>
    <col min="8406" max="8406" width="8.81640625" style="34" customWidth="1"/>
    <col min="8407" max="8654" width="8.7265625" style="34"/>
    <col min="8655" max="8655" width="6" style="34" customWidth="1"/>
    <col min="8656" max="8656" width="23.453125" style="34" customWidth="1"/>
    <col min="8657" max="8657" width="10" style="34" customWidth="1"/>
    <col min="8658" max="8658" width="27.7265625" style="34" customWidth="1"/>
    <col min="8659" max="8659" width="25.26953125" style="34" customWidth="1"/>
    <col min="8660" max="8660" width="16.54296875" style="34" customWidth="1"/>
    <col min="8661" max="8661" width="21.26953125" style="34" customWidth="1"/>
    <col min="8662" max="8662" width="8.81640625" style="34" customWidth="1"/>
    <col min="8663" max="8910" width="8.7265625" style="34"/>
    <col min="8911" max="8911" width="6" style="34" customWidth="1"/>
    <col min="8912" max="8912" width="23.453125" style="34" customWidth="1"/>
    <col min="8913" max="8913" width="10" style="34" customWidth="1"/>
    <col min="8914" max="8914" width="27.7265625" style="34" customWidth="1"/>
    <col min="8915" max="8915" width="25.26953125" style="34" customWidth="1"/>
    <col min="8916" max="8916" width="16.54296875" style="34" customWidth="1"/>
    <col min="8917" max="8917" width="21.26953125" style="34" customWidth="1"/>
    <col min="8918" max="8918" width="8.81640625" style="34" customWidth="1"/>
    <col min="8919" max="9166" width="8.7265625" style="34"/>
    <col min="9167" max="9167" width="6" style="34" customWidth="1"/>
    <col min="9168" max="9168" width="23.453125" style="34" customWidth="1"/>
    <col min="9169" max="9169" width="10" style="34" customWidth="1"/>
    <col min="9170" max="9170" width="27.7265625" style="34" customWidth="1"/>
    <col min="9171" max="9171" width="25.26953125" style="34" customWidth="1"/>
    <col min="9172" max="9172" width="16.54296875" style="34" customWidth="1"/>
    <col min="9173" max="9173" width="21.26953125" style="34" customWidth="1"/>
    <col min="9174" max="9174" width="8.81640625" style="34" customWidth="1"/>
    <col min="9175" max="9422" width="8.7265625" style="34"/>
    <col min="9423" max="9423" width="6" style="34" customWidth="1"/>
    <col min="9424" max="9424" width="23.453125" style="34" customWidth="1"/>
    <col min="9425" max="9425" width="10" style="34" customWidth="1"/>
    <col min="9426" max="9426" width="27.7265625" style="34" customWidth="1"/>
    <col min="9427" max="9427" width="25.26953125" style="34" customWidth="1"/>
    <col min="9428" max="9428" width="16.54296875" style="34" customWidth="1"/>
    <col min="9429" max="9429" width="21.26953125" style="34" customWidth="1"/>
    <col min="9430" max="9430" width="8.81640625" style="34" customWidth="1"/>
    <col min="9431" max="9678" width="8.7265625" style="34"/>
    <col min="9679" max="9679" width="6" style="34" customWidth="1"/>
    <col min="9680" max="9680" width="23.453125" style="34" customWidth="1"/>
    <col min="9681" max="9681" width="10" style="34" customWidth="1"/>
    <col min="9682" max="9682" width="27.7265625" style="34" customWidth="1"/>
    <col min="9683" max="9683" width="25.26953125" style="34" customWidth="1"/>
    <col min="9684" max="9684" width="16.54296875" style="34" customWidth="1"/>
    <col min="9685" max="9685" width="21.26953125" style="34" customWidth="1"/>
    <col min="9686" max="9686" width="8.81640625" style="34" customWidth="1"/>
    <col min="9687" max="9934" width="8.7265625" style="34"/>
    <col min="9935" max="9935" width="6" style="34" customWidth="1"/>
    <col min="9936" max="9936" width="23.453125" style="34" customWidth="1"/>
    <col min="9937" max="9937" width="10" style="34" customWidth="1"/>
    <col min="9938" max="9938" width="27.7265625" style="34" customWidth="1"/>
    <col min="9939" max="9939" width="25.26953125" style="34" customWidth="1"/>
    <col min="9940" max="9940" width="16.54296875" style="34" customWidth="1"/>
    <col min="9941" max="9941" width="21.26953125" style="34" customWidth="1"/>
    <col min="9942" max="9942" width="8.81640625" style="34" customWidth="1"/>
    <col min="9943" max="10190" width="8.7265625" style="34"/>
    <col min="10191" max="10191" width="6" style="34" customWidth="1"/>
    <col min="10192" max="10192" width="23.453125" style="34" customWidth="1"/>
    <col min="10193" max="10193" width="10" style="34" customWidth="1"/>
    <col min="10194" max="10194" width="27.7265625" style="34" customWidth="1"/>
    <col min="10195" max="10195" width="25.26953125" style="34" customWidth="1"/>
    <col min="10196" max="10196" width="16.54296875" style="34" customWidth="1"/>
    <col min="10197" max="10197" width="21.26953125" style="34" customWidth="1"/>
    <col min="10198" max="10198" width="8.81640625" style="34" customWidth="1"/>
    <col min="10199" max="10446" width="8.7265625" style="34"/>
    <col min="10447" max="10447" width="6" style="34" customWidth="1"/>
    <col min="10448" max="10448" width="23.453125" style="34" customWidth="1"/>
    <col min="10449" max="10449" width="10" style="34" customWidth="1"/>
    <col min="10450" max="10450" width="27.7265625" style="34" customWidth="1"/>
    <col min="10451" max="10451" width="25.26953125" style="34" customWidth="1"/>
    <col min="10452" max="10452" width="16.54296875" style="34" customWidth="1"/>
    <col min="10453" max="10453" width="21.26953125" style="34" customWidth="1"/>
    <col min="10454" max="10454" width="8.81640625" style="34" customWidth="1"/>
    <col min="10455" max="10702" width="8.7265625" style="34"/>
    <col min="10703" max="10703" width="6" style="34" customWidth="1"/>
    <col min="10704" max="10704" width="23.453125" style="34" customWidth="1"/>
    <col min="10705" max="10705" width="10" style="34" customWidth="1"/>
    <col min="10706" max="10706" width="27.7265625" style="34" customWidth="1"/>
    <col min="10707" max="10707" width="25.26953125" style="34" customWidth="1"/>
    <col min="10708" max="10708" width="16.54296875" style="34" customWidth="1"/>
    <col min="10709" max="10709" width="21.26953125" style="34" customWidth="1"/>
    <col min="10710" max="10710" width="8.81640625" style="34" customWidth="1"/>
    <col min="10711" max="10958" width="8.7265625" style="34"/>
    <col min="10959" max="10959" width="6" style="34" customWidth="1"/>
    <col min="10960" max="10960" width="23.453125" style="34" customWidth="1"/>
    <col min="10961" max="10961" width="10" style="34" customWidth="1"/>
    <col min="10962" max="10962" width="27.7265625" style="34" customWidth="1"/>
    <col min="10963" max="10963" width="25.26953125" style="34" customWidth="1"/>
    <col min="10964" max="10964" width="16.54296875" style="34" customWidth="1"/>
    <col min="10965" max="10965" width="21.26953125" style="34" customWidth="1"/>
    <col min="10966" max="10966" width="8.81640625" style="34" customWidth="1"/>
    <col min="10967" max="11214" width="8.7265625" style="34"/>
    <col min="11215" max="11215" width="6" style="34" customWidth="1"/>
    <col min="11216" max="11216" width="23.453125" style="34" customWidth="1"/>
    <col min="11217" max="11217" width="10" style="34" customWidth="1"/>
    <col min="11218" max="11218" width="27.7265625" style="34" customWidth="1"/>
    <col min="11219" max="11219" width="25.26953125" style="34" customWidth="1"/>
    <col min="11220" max="11220" width="16.54296875" style="34" customWidth="1"/>
    <col min="11221" max="11221" width="21.26953125" style="34" customWidth="1"/>
    <col min="11222" max="11222" width="8.81640625" style="34" customWidth="1"/>
    <col min="11223" max="11470" width="8.7265625" style="34"/>
    <col min="11471" max="11471" width="6" style="34" customWidth="1"/>
    <col min="11472" max="11472" width="23.453125" style="34" customWidth="1"/>
    <col min="11473" max="11473" width="10" style="34" customWidth="1"/>
    <col min="11474" max="11474" width="27.7265625" style="34" customWidth="1"/>
    <col min="11475" max="11475" width="25.26953125" style="34" customWidth="1"/>
    <col min="11476" max="11476" width="16.54296875" style="34" customWidth="1"/>
    <col min="11477" max="11477" width="21.26953125" style="34" customWidth="1"/>
    <col min="11478" max="11478" width="8.81640625" style="34" customWidth="1"/>
    <col min="11479" max="11726" width="8.7265625" style="34"/>
    <col min="11727" max="11727" width="6" style="34" customWidth="1"/>
    <col min="11728" max="11728" width="23.453125" style="34" customWidth="1"/>
    <col min="11729" max="11729" width="10" style="34" customWidth="1"/>
    <col min="11730" max="11730" width="27.7265625" style="34" customWidth="1"/>
    <col min="11731" max="11731" width="25.26953125" style="34" customWidth="1"/>
    <col min="11732" max="11732" width="16.54296875" style="34" customWidth="1"/>
    <col min="11733" max="11733" width="21.26953125" style="34" customWidth="1"/>
    <col min="11734" max="11734" width="8.81640625" style="34" customWidth="1"/>
    <col min="11735" max="11982" width="8.7265625" style="34"/>
    <col min="11983" max="11983" width="6" style="34" customWidth="1"/>
    <col min="11984" max="11984" width="23.453125" style="34" customWidth="1"/>
    <col min="11985" max="11985" width="10" style="34" customWidth="1"/>
    <col min="11986" max="11986" width="27.7265625" style="34" customWidth="1"/>
    <col min="11987" max="11987" width="25.26953125" style="34" customWidth="1"/>
    <col min="11988" max="11988" width="16.54296875" style="34" customWidth="1"/>
    <col min="11989" max="11989" width="21.26953125" style="34" customWidth="1"/>
    <col min="11990" max="11990" width="8.81640625" style="34" customWidth="1"/>
    <col min="11991" max="12238" width="8.7265625" style="34"/>
    <col min="12239" max="12239" width="6" style="34" customWidth="1"/>
    <col min="12240" max="12240" width="23.453125" style="34" customWidth="1"/>
    <col min="12241" max="12241" width="10" style="34" customWidth="1"/>
    <col min="12242" max="12242" width="27.7265625" style="34" customWidth="1"/>
    <col min="12243" max="12243" width="25.26953125" style="34" customWidth="1"/>
    <col min="12244" max="12244" width="16.54296875" style="34" customWidth="1"/>
    <col min="12245" max="12245" width="21.26953125" style="34" customWidth="1"/>
    <col min="12246" max="12246" width="8.81640625" style="34" customWidth="1"/>
    <col min="12247" max="12494" width="8.7265625" style="34"/>
    <col min="12495" max="12495" width="6" style="34" customWidth="1"/>
    <col min="12496" max="12496" width="23.453125" style="34" customWidth="1"/>
    <col min="12497" max="12497" width="10" style="34" customWidth="1"/>
    <col min="12498" max="12498" width="27.7265625" style="34" customWidth="1"/>
    <col min="12499" max="12499" width="25.26953125" style="34" customWidth="1"/>
    <col min="12500" max="12500" width="16.54296875" style="34" customWidth="1"/>
    <col min="12501" max="12501" width="21.26953125" style="34" customWidth="1"/>
    <col min="12502" max="12502" width="8.81640625" style="34" customWidth="1"/>
    <col min="12503" max="12750" width="8.7265625" style="34"/>
    <col min="12751" max="12751" width="6" style="34" customWidth="1"/>
    <col min="12752" max="12752" width="23.453125" style="34" customWidth="1"/>
    <col min="12753" max="12753" width="10" style="34" customWidth="1"/>
    <col min="12754" max="12754" width="27.7265625" style="34" customWidth="1"/>
    <col min="12755" max="12755" width="25.26953125" style="34" customWidth="1"/>
    <col min="12756" max="12756" width="16.54296875" style="34" customWidth="1"/>
    <col min="12757" max="12757" width="21.26953125" style="34" customWidth="1"/>
    <col min="12758" max="12758" width="8.81640625" style="34" customWidth="1"/>
    <col min="12759" max="13006" width="8.7265625" style="34"/>
    <col min="13007" max="13007" width="6" style="34" customWidth="1"/>
    <col min="13008" max="13008" width="23.453125" style="34" customWidth="1"/>
    <col min="13009" max="13009" width="10" style="34" customWidth="1"/>
    <col min="13010" max="13010" width="27.7265625" style="34" customWidth="1"/>
    <col min="13011" max="13011" width="25.26953125" style="34" customWidth="1"/>
    <col min="13012" max="13012" width="16.54296875" style="34" customWidth="1"/>
    <col min="13013" max="13013" width="21.26953125" style="34" customWidth="1"/>
    <col min="13014" max="13014" width="8.81640625" style="34" customWidth="1"/>
    <col min="13015" max="13262" width="8.7265625" style="34"/>
    <col min="13263" max="13263" width="6" style="34" customWidth="1"/>
    <col min="13264" max="13264" width="23.453125" style="34" customWidth="1"/>
    <col min="13265" max="13265" width="10" style="34" customWidth="1"/>
    <col min="13266" max="13266" width="27.7265625" style="34" customWidth="1"/>
    <col min="13267" max="13267" width="25.26953125" style="34" customWidth="1"/>
    <col min="13268" max="13268" width="16.54296875" style="34" customWidth="1"/>
    <col min="13269" max="13269" width="21.26953125" style="34" customWidth="1"/>
    <col min="13270" max="13270" width="8.81640625" style="34" customWidth="1"/>
    <col min="13271" max="13518" width="8.7265625" style="34"/>
    <col min="13519" max="13519" width="6" style="34" customWidth="1"/>
    <col min="13520" max="13520" width="23.453125" style="34" customWidth="1"/>
    <col min="13521" max="13521" width="10" style="34" customWidth="1"/>
    <col min="13522" max="13522" width="27.7265625" style="34" customWidth="1"/>
    <col min="13523" max="13523" width="25.26953125" style="34" customWidth="1"/>
    <col min="13524" max="13524" width="16.54296875" style="34" customWidth="1"/>
    <col min="13525" max="13525" width="21.26953125" style="34" customWidth="1"/>
    <col min="13526" max="13526" width="8.81640625" style="34" customWidth="1"/>
    <col min="13527" max="13774" width="8.7265625" style="34"/>
    <col min="13775" max="13775" width="6" style="34" customWidth="1"/>
    <col min="13776" max="13776" width="23.453125" style="34" customWidth="1"/>
    <col min="13777" max="13777" width="10" style="34" customWidth="1"/>
    <col min="13778" max="13778" width="27.7265625" style="34" customWidth="1"/>
    <col min="13779" max="13779" width="25.26953125" style="34" customWidth="1"/>
    <col min="13780" max="13780" width="16.54296875" style="34" customWidth="1"/>
    <col min="13781" max="13781" width="21.26953125" style="34" customWidth="1"/>
    <col min="13782" max="13782" width="8.81640625" style="34" customWidth="1"/>
    <col min="13783" max="14030" width="8.7265625" style="34"/>
    <col min="14031" max="14031" width="6" style="34" customWidth="1"/>
    <col min="14032" max="14032" width="23.453125" style="34" customWidth="1"/>
    <col min="14033" max="14033" width="10" style="34" customWidth="1"/>
    <col min="14034" max="14034" width="27.7265625" style="34" customWidth="1"/>
    <col min="14035" max="14035" width="25.26953125" style="34" customWidth="1"/>
    <col min="14036" max="14036" width="16.54296875" style="34" customWidth="1"/>
    <col min="14037" max="14037" width="21.26953125" style="34" customWidth="1"/>
    <col min="14038" max="14038" width="8.81640625" style="34" customWidth="1"/>
    <col min="14039" max="14286" width="8.7265625" style="34"/>
    <col min="14287" max="14287" width="6" style="34" customWidth="1"/>
    <col min="14288" max="14288" width="23.453125" style="34" customWidth="1"/>
    <col min="14289" max="14289" width="10" style="34" customWidth="1"/>
    <col min="14290" max="14290" width="27.7265625" style="34" customWidth="1"/>
    <col min="14291" max="14291" width="25.26953125" style="34" customWidth="1"/>
    <col min="14292" max="14292" width="16.54296875" style="34" customWidth="1"/>
    <col min="14293" max="14293" width="21.26953125" style="34" customWidth="1"/>
    <col min="14294" max="14294" width="8.81640625" style="34" customWidth="1"/>
    <col min="14295" max="14542" width="8.7265625" style="34"/>
    <col min="14543" max="14543" width="6" style="34" customWidth="1"/>
    <col min="14544" max="14544" width="23.453125" style="34" customWidth="1"/>
    <col min="14545" max="14545" width="10" style="34" customWidth="1"/>
    <col min="14546" max="14546" width="27.7265625" style="34" customWidth="1"/>
    <col min="14547" max="14547" width="25.26953125" style="34" customWidth="1"/>
    <col min="14548" max="14548" width="16.54296875" style="34" customWidth="1"/>
    <col min="14549" max="14549" width="21.26953125" style="34" customWidth="1"/>
    <col min="14550" max="14550" width="8.81640625" style="34" customWidth="1"/>
    <col min="14551" max="14798" width="8.7265625" style="34"/>
    <col min="14799" max="14799" width="6" style="34" customWidth="1"/>
    <col min="14800" max="14800" width="23.453125" style="34" customWidth="1"/>
    <col min="14801" max="14801" width="10" style="34" customWidth="1"/>
    <col min="14802" max="14802" width="27.7265625" style="34" customWidth="1"/>
    <col min="14803" max="14803" width="25.26953125" style="34" customWidth="1"/>
    <col min="14804" max="14804" width="16.54296875" style="34" customWidth="1"/>
    <col min="14805" max="14805" width="21.26953125" style="34" customWidth="1"/>
    <col min="14806" max="14806" width="8.81640625" style="34" customWidth="1"/>
    <col min="14807" max="15054" width="8.7265625" style="34"/>
    <col min="15055" max="15055" width="6" style="34" customWidth="1"/>
    <col min="15056" max="15056" width="23.453125" style="34" customWidth="1"/>
    <col min="15057" max="15057" width="10" style="34" customWidth="1"/>
    <col min="15058" max="15058" width="27.7265625" style="34" customWidth="1"/>
    <col min="15059" max="15059" width="25.26953125" style="34" customWidth="1"/>
    <col min="15060" max="15060" width="16.54296875" style="34" customWidth="1"/>
    <col min="15061" max="15061" width="21.26953125" style="34" customWidth="1"/>
    <col min="15062" max="15062" width="8.81640625" style="34" customWidth="1"/>
    <col min="15063" max="15310" width="8.7265625" style="34"/>
    <col min="15311" max="15311" width="6" style="34" customWidth="1"/>
    <col min="15312" max="15312" width="23.453125" style="34" customWidth="1"/>
    <col min="15313" max="15313" width="10" style="34" customWidth="1"/>
    <col min="15314" max="15314" width="27.7265625" style="34" customWidth="1"/>
    <col min="15315" max="15315" width="25.26953125" style="34" customWidth="1"/>
    <col min="15316" max="15316" width="16.54296875" style="34" customWidth="1"/>
    <col min="15317" max="15317" width="21.26953125" style="34" customWidth="1"/>
    <col min="15318" max="15318" width="8.81640625" style="34" customWidth="1"/>
    <col min="15319" max="15566" width="8.7265625" style="34"/>
    <col min="15567" max="15567" width="6" style="34" customWidth="1"/>
    <col min="15568" max="15568" width="23.453125" style="34" customWidth="1"/>
    <col min="15569" max="15569" width="10" style="34" customWidth="1"/>
    <col min="15570" max="15570" width="27.7265625" style="34" customWidth="1"/>
    <col min="15571" max="15571" width="25.26953125" style="34" customWidth="1"/>
    <col min="15572" max="15572" width="16.54296875" style="34" customWidth="1"/>
    <col min="15573" max="15573" width="21.26953125" style="34" customWidth="1"/>
    <col min="15574" max="15574" width="8.81640625" style="34" customWidth="1"/>
    <col min="15575" max="15822" width="8.7265625" style="34"/>
    <col min="15823" max="15823" width="6" style="34" customWidth="1"/>
    <col min="15824" max="15824" width="23.453125" style="34" customWidth="1"/>
    <col min="15825" max="15825" width="10" style="34" customWidth="1"/>
    <col min="15826" max="15826" width="27.7265625" style="34" customWidth="1"/>
    <col min="15827" max="15827" width="25.26953125" style="34" customWidth="1"/>
    <col min="15828" max="15828" width="16.54296875" style="34" customWidth="1"/>
    <col min="15829" max="15829" width="21.26953125" style="34" customWidth="1"/>
    <col min="15830" max="15830" width="8.81640625" style="34" customWidth="1"/>
    <col min="15831" max="16078" width="8.7265625" style="34"/>
    <col min="16079" max="16079" width="6" style="34" customWidth="1"/>
    <col min="16080" max="16080" width="23.453125" style="34" customWidth="1"/>
    <col min="16081" max="16081" width="10" style="34" customWidth="1"/>
    <col min="16082" max="16082" width="27.7265625" style="34" customWidth="1"/>
    <col min="16083" max="16083" width="25.26953125" style="34" customWidth="1"/>
    <col min="16084" max="16084" width="16.54296875" style="34" customWidth="1"/>
    <col min="16085" max="16085" width="21.26953125" style="34" customWidth="1"/>
    <col min="16086" max="16086" width="8.81640625" style="34" customWidth="1"/>
    <col min="16087" max="16327" width="8.7265625" style="34"/>
    <col min="16328" max="16384" width="9.1796875" style="34" customWidth="1"/>
  </cols>
  <sheetData>
    <row r="1" spans="1:51" s="4" customFormat="1" ht="17.5" x14ac:dyDescent="0.35">
      <c r="A1" s="1211" t="s">
        <v>236</v>
      </c>
      <c r="B1" s="1211"/>
      <c r="C1" s="1211"/>
      <c r="D1" s="1212" t="s">
        <v>1</v>
      </c>
      <c r="E1" s="1212"/>
      <c r="F1" s="1212"/>
      <c r="G1" s="1212"/>
      <c r="H1" s="1212"/>
      <c r="I1" s="1212"/>
      <c r="J1" s="368"/>
      <c r="K1" s="368"/>
      <c r="L1" s="368"/>
      <c r="M1" s="368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  <c r="AQ1" s="151"/>
      <c r="AR1" s="151"/>
      <c r="AS1" s="151"/>
      <c r="AT1" s="151"/>
      <c r="AU1" s="151"/>
      <c r="AV1" s="151"/>
      <c r="AW1" s="151"/>
    </row>
    <row r="2" spans="1:51" s="4" customFormat="1" ht="17.5" x14ac:dyDescent="0.35">
      <c r="A2" s="1213" t="s">
        <v>7</v>
      </c>
      <c r="B2" s="1213"/>
      <c r="C2" s="1213"/>
      <c r="D2" s="1212" t="s">
        <v>3</v>
      </c>
      <c r="E2" s="1212"/>
      <c r="F2" s="1212"/>
      <c r="G2" s="1212"/>
      <c r="H2" s="1212"/>
      <c r="I2" s="1212"/>
      <c r="J2" s="368"/>
      <c r="K2" s="368"/>
      <c r="L2" s="368"/>
      <c r="M2" s="368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  <c r="AQ2" s="151"/>
      <c r="AR2" s="151"/>
      <c r="AS2" s="151"/>
      <c r="AT2" s="151"/>
      <c r="AU2" s="151"/>
      <c r="AV2" s="151"/>
      <c r="AW2" s="151"/>
    </row>
    <row r="3" spans="1:51" s="5" customFormat="1" ht="20.25" customHeight="1" x14ac:dyDescent="0.4">
      <c r="A3" s="1214" t="s">
        <v>246</v>
      </c>
      <c r="B3" s="1214"/>
      <c r="C3" s="1214"/>
      <c r="D3" s="1214"/>
      <c r="E3" s="1214"/>
      <c r="F3" s="1214"/>
      <c r="G3" s="1214"/>
      <c r="H3" s="1214"/>
      <c r="I3" s="1214"/>
      <c r="J3" s="1214"/>
      <c r="K3" s="1214"/>
      <c r="L3" s="1214"/>
      <c r="M3" s="1214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  <c r="AQ3" s="152"/>
      <c r="AR3" s="152"/>
      <c r="AS3" s="152"/>
      <c r="AT3" s="152"/>
      <c r="AU3" s="152"/>
      <c r="AV3" s="152"/>
      <c r="AW3" s="152"/>
    </row>
    <row r="4" spans="1:51" s="5" customFormat="1" ht="16.5" x14ac:dyDescent="0.35">
      <c r="A4" s="6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Q4" s="152"/>
      <c r="AR4" s="152"/>
      <c r="AS4" s="152"/>
      <c r="AT4" s="152"/>
      <c r="AU4" s="152">
        <f>54-18</f>
        <v>36</v>
      </c>
      <c r="AV4" s="152">
        <f>51-17</f>
        <v>34</v>
      </c>
      <c r="AW4" s="152"/>
    </row>
    <row r="5" spans="1:51" s="5" customFormat="1" ht="33" customHeight="1" x14ac:dyDescent="0.35">
      <c r="A5" s="1215" t="s">
        <v>0</v>
      </c>
      <c r="B5" s="1215" t="s">
        <v>4</v>
      </c>
      <c r="C5" s="1215" t="s">
        <v>74</v>
      </c>
      <c r="D5" s="1215" t="s">
        <v>70</v>
      </c>
      <c r="E5" s="1198" t="s">
        <v>247</v>
      </c>
      <c r="F5" s="1198"/>
      <c r="G5" s="1198"/>
      <c r="H5" s="1198"/>
      <c r="I5" s="1179" t="s">
        <v>114</v>
      </c>
      <c r="J5" s="1165" t="s">
        <v>422</v>
      </c>
      <c r="K5" s="1166"/>
      <c r="L5" s="1200" t="s">
        <v>181</v>
      </c>
      <c r="M5" s="1201"/>
      <c r="N5" s="1218" t="s">
        <v>111</v>
      </c>
      <c r="O5" s="1218"/>
      <c r="P5" s="1203" t="s">
        <v>108</v>
      </c>
      <c r="Q5" s="1204"/>
      <c r="R5" s="1219" t="s">
        <v>112</v>
      </c>
      <c r="S5" s="1220"/>
      <c r="T5" s="1220"/>
      <c r="U5" s="1220"/>
      <c r="V5" s="1221"/>
      <c r="W5" s="1188" t="s">
        <v>115</v>
      </c>
      <c r="X5" s="1224" t="s">
        <v>86</v>
      </c>
      <c r="Y5" s="1198" t="s">
        <v>116</v>
      </c>
      <c r="Z5" s="1198"/>
      <c r="AA5" s="1198"/>
      <c r="AB5" s="1198"/>
      <c r="AC5" s="1231" t="s">
        <v>114</v>
      </c>
      <c r="AD5" s="1227" t="s">
        <v>181</v>
      </c>
      <c r="AE5" s="1227"/>
      <c r="AF5" s="1228" t="s">
        <v>111</v>
      </c>
      <c r="AG5" s="1228"/>
      <c r="AH5" s="1229" t="s">
        <v>108</v>
      </c>
      <c r="AI5" s="1229"/>
      <c r="AJ5" s="1230" t="s">
        <v>113</v>
      </c>
      <c r="AK5" s="1230"/>
      <c r="AL5" s="1230"/>
      <c r="AM5" s="1230"/>
      <c r="AN5" s="1230"/>
      <c r="AO5" s="1223" t="s">
        <v>115</v>
      </c>
      <c r="AP5" s="1224" t="s">
        <v>86</v>
      </c>
      <c r="AQ5" s="827"/>
      <c r="AR5" s="827" t="s">
        <v>184</v>
      </c>
      <c r="AS5" s="827" t="s">
        <v>185</v>
      </c>
      <c r="AT5" s="827" t="s">
        <v>186</v>
      </c>
      <c r="AU5" s="828" t="s">
        <v>187</v>
      </c>
      <c r="AV5" s="828" t="s">
        <v>188</v>
      </c>
      <c r="AW5" s="828" t="s">
        <v>189</v>
      </c>
      <c r="AX5" s="1222" t="s">
        <v>581</v>
      </c>
      <c r="AY5" s="1222" t="s">
        <v>582</v>
      </c>
    </row>
    <row r="6" spans="1:51" s="5" customFormat="1" ht="89.5" customHeight="1" x14ac:dyDescent="0.35">
      <c r="A6" s="1215"/>
      <c r="B6" s="1215"/>
      <c r="C6" s="1215"/>
      <c r="D6" s="1215"/>
      <c r="E6" s="1175" t="s">
        <v>248</v>
      </c>
      <c r="F6" s="1175"/>
      <c r="G6" s="1176" t="s">
        <v>150</v>
      </c>
      <c r="H6" s="1176"/>
      <c r="I6" s="1179"/>
      <c r="J6" s="1167" t="s">
        <v>182</v>
      </c>
      <c r="K6" s="1167" t="s">
        <v>423</v>
      </c>
      <c r="L6" s="1177" t="s">
        <v>182</v>
      </c>
      <c r="M6" s="1177" t="s">
        <v>101</v>
      </c>
      <c r="N6" s="1205" t="s">
        <v>119</v>
      </c>
      <c r="O6" s="1206" t="s">
        <v>101</v>
      </c>
      <c r="P6" s="1208" t="s">
        <v>117</v>
      </c>
      <c r="Q6" s="1208" t="s">
        <v>101</v>
      </c>
      <c r="R6" s="1193" t="s">
        <v>103</v>
      </c>
      <c r="S6" s="1193" t="s">
        <v>104</v>
      </c>
      <c r="T6" s="1193" t="s">
        <v>105</v>
      </c>
      <c r="U6" s="1193" t="s">
        <v>106</v>
      </c>
      <c r="V6" s="1193" t="s">
        <v>107</v>
      </c>
      <c r="W6" s="1188"/>
      <c r="X6" s="1224"/>
      <c r="Y6" s="1198" t="s">
        <v>586</v>
      </c>
      <c r="Z6" s="1198"/>
      <c r="AA6" s="1225" t="s">
        <v>150</v>
      </c>
      <c r="AB6" s="1225"/>
      <c r="AC6" s="1231"/>
      <c r="AD6" s="1227" t="s">
        <v>182</v>
      </c>
      <c r="AE6" s="1227" t="s">
        <v>101</v>
      </c>
      <c r="AF6" s="1228" t="s">
        <v>119</v>
      </c>
      <c r="AG6" s="1228" t="s">
        <v>101</v>
      </c>
      <c r="AH6" s="1229" t="s">
        <v>117</v>
      </c>
      <c r="AI6" s="1229" t="s">
        <v>101</v>
      </c>
      <c r="AJ6" s="1226" t="s">
        <v>103</v>
      </c>
      <c r="AK6" s="1226" t="s">
        <v>104</v>
      </c>
      <c r="AL6" s="1226" t="s">
        <v>105</v>
      </c>
      <c r="AM6" s="1226" t="s">
        <v>106</v>
      </c>
      <c r="AN6" s="1226" t="s">
        <v>107</v>
      </c>
      <c r="AO6" s="1223"/>
      <c r="AP6" s="1224"/>
      <c r="AQ6" s="827"/>
      <c r="AR6" s="827" t="s">
        <v>190</v>
      </c>
      <c r="AS6" s="827" t="s">
        <v>190</v>
      </c>
      <c r="AT6" s="827" t="s">
        <v>190</v>
      </c>
      <c r="AU6" s="827"/>
      <c r="AV6" s="827"/>
      <c r="AW6" s="827"/>
      <c r="AX6" s="1222"/>
      <c r="AY6" s="1222"/>
    </row>
    <row r="7" spans="1:51" s="5" customFormat="1" ht="65.150000000000006" customHeight="1" x14ac:dyDescent="0.35">
      <c r="A7" s="1215"/>
      <c r="B7" s="1215"/>
      <c r="C7" s="1215"/>
      <c r="D7" s="1215"/>
      <c r="E7" s="363" t="s">
        <v>183</v>
      </c>
      <c r="F7" s="363" t="s">
        <v>5</v>
      </c>
      <c r="G7" s="363" t="s">
        <v>89</v>
      </c>
      <c r="H7" s="363" t="s">
        <v>2</v>
      </c>
      <c r="I7" s="1179"/>
      <c r="J7" s="1168"/>
      <c r="K7" s="1168"/>
      <c r="L7" s="1178"/>
      <c r="M7" s="1178"/>
      <c r="N7" s="1205"/>
      <c r="O7" s="1216"/>
      <c r="P7" s="1217"/>
      <c r="Q7" s="1217"/>
      <c r="R7" s="1193"/>
      <c r="S7" s="1193"/>
      <c r="T7" s="1193"/>
      <c r="U7" s="1193"/>
      <c r="V7" s="1193"/>
      <c r="W7" s="1188"/>
      <c r="X7" s="1224"/>
      <c r="Y7" s="821" t="s">
        <v>118</v>
      </c>
      <c r="Z7" s="821" t="s">
        <v>5</v>
      </c>
      <c r="AA7" s="821" t="s">
        <v>89</v>
      </c>
      <c r="AB7" s="821" t="s">
        <v>2</v>
      </c>
      <c r="AC7" s="1231"/>
      <c r="AD7" s="1227"/>
      <c r="AE7" s="1227"/>
      <c r="AF7" s="1228"/>
      <c r="AG7" s="1228"/>
      <c r="AH7" s="1229"/>
      <c r="AI7" s="1229"/>
      <c r="AJ7" s="1226"/>
      <c r="AK7" s="1226"/>
      <c r="AL7" s="1226"/>
      <c r="AM7" s="1226"/>
      <c r="AN7" s="1226"/>
      <c r="AO7" s="1223"/>
      <c r="AP7" s="1224"/>
      <c r="AQ7" s="827"/>
      <c r="AR7" s="827"/>
      <c r="AS7" s="827" t="s">
        <v>191</v>
      </c>
      <c r="AT7" s="827"/>
      <c r="AU7" s="827">
        <f>SUM(AU10:AU69)</f>
        <v>540</v>
      </c>
      <c r="AV7" s="827" t="e">
        <f>SUM(AV10:AV69)</f>
        <v>#VALUE!</v>
      </c>
      <c r="AW7" s="827" t="e">
        <f>AV7+AU7</f>
        <v>#VALUE!</v>
      </c>
      <c r="AX7" s="1222"/>
      <c r="AY7" s="1222"/>
    </row>
    <row r="8" spans="1:51" s="36" customFormat="1" ht="18" x14ac:dyDescent="0.4">
      <c r="A8" s="712">
        <v>1</v>
      </c>
      <c r="B8" s="365">
        <v>2</v>
      </c>
      <c r="C8" s="365">
        <v>3</v>
      </c>
      <c r="D8" s="365">
        <v>4</v>
      </c>
      <c r="E8" s="365">
        <v>5</v>
      </c>
      <c r="F8" s="365">
        <v>6</v>
      </c>
      <c r="G8" s="365">
        <v>7</v>
      </c>
      <c r="H8" s="365">
        <v>8</v>
      </c>
      <c r="I8" s="362">
        <v>9</v>
      </c>
      <c r="J8" s="113">
        <v>10</v>
      </c>
      <c r="K8" s="378">
        <v>11</v>
      </c>
      <c r="L8" s="113">
        <v>12</v>
      </c>
      <c r="M8" s="114">
        <v>13</v>
      </c>
      <c r="N8" s="113">
        <v>14</v>
      </c>
      <c r="O8" s="115">
        <v>15</v>
      </c>
      <c r="P8" s="10">
        <v>16</v>
      </c>
      <c r="Q8" s="11">
        <v>16</v>
      </c>
      <c r="R8" s="116">
        <v>17</v>
      </c>
      <c r="S8" s="364">
        <v>18</v>
      </c>
      <c r="T8" s="116">
        <v>19</v>
      </c>
      <c r="U8" s="364">
        <v>20</v>
      </c>
      <c r="V8" s="116">
        <v>21</v>
      </c>
      <c r="W8" s="15">
        <v>22</v>
      </c>
      <c r="X8" s="829">
        <v>23</v>
      </c>
      <c r="Y8" s="823">
        <v>23</v>
      </c>
      <c r="Z8" s="830">
        <v>24</v>
      </c>
      <c r="AA8" s="823">
        <v>25</v>
      </c>
      <c r="AB8" s="830">
        <v>26</v>
      </c>
      <c r="AC8" s="831">
        <v>27</v>
      </c>
      <c r="AD8" s="830">
        <v>28</v>
      </c>
      <c r="AE8" s="832">
        <v>29</v>
      </c>
      <c r="AF8" s="830">
        <v>30</v>
      </c>
      <c r="AG8" s="833">
        <v>31</v>
      </c>
      <c r="AH8" s="830">
        <v>32</v>
      </c>
      <c r="AI8" s="834">
        <v>33</v>
      </c>
      <c r="AJ8" s="835">
        <v>34</v>
      </c>
      <c r="AK8" s="835">
        <v>35</v>
      </c>
      <c r="AL8" s="835">
        <v>36</v>
      </c>
      <c r="AM8" s="835">
        <v>37</v>
      </c>
      <c r="AN8" s="835">
        <v>38</v>
      </c>
      <c r="AO8" s="836">
        <v>39</v>
      </c>
      <c r="AP8" s="837">
        <v>40</v>
      </c>
      <c r="AQ8" s="838"/>
      <c r="AR8" s="838"/>
      <c r="AS8" s="838"/>
      <c r="AT8" s="838"/>
      <c r="AU8" s="838"/>
      <c r="AV8" s="838"/>
      <c r="AW8" s="838"/>
      <c r="AX8" s="839"/>
      <c r="AY8" s="839"/>
    </row>
    <row r="9" spans="1:51" s="5" customFormat="1" ht="18" x14ac:dyDescent="0.4">
      <c r="A9" s="15"/>
      <c r="B9" s="16" t="s">
        <v>9</v>
      </c>
      <c r="C9" s="15"/>
      <c r="D9" s="15"/>
      <c r="E9" s="365"/>
      <c r="F9" s="365"/>
      <c r="G9" s="365"/>
      <c r="H9" s="365"/>
      <c r="I9" s="362"/>
      <c r="J9" s="113"/>
      <c r="K9" s="378"/>
      <c r="L9" s="113"/>
      <c r="M9" s="114"/>
      <c r="N9" s="12"/>
      <c r="O9" s="13"/>
      <c r="P9" s="12"/>
      <c r="Q9" s="132"/>
      <c r="R9" s="139"/>
      <c r="S9" s="139"/>
      <c r="T9" s="139"/>
      <c r="U9" s="139"/>
      <c r="V9" s="139"/>
      <c r="W9" s="2"/>
      <c r="X9" s="840"/>
      <c r="Y9" s="823"/>
      <c r="Z9" s="823"/>
      <c r="AA9" s="823"/>
      <c r="AB9" s="823"/>
      <c r="AC9" s="831"/>
      <c r="AD9" s="832"/>
      <c r="AE9" s="832"/>
      <c r="AF9" s="841"/>
      <c r="AG9" s="842"/>
      <c r="AH9" s="841"/>
      <c r="AI9" s="843"/>
      <c r="AJ9" s="844"/>
      <c r="AK9" s="844"/>
      <c r="AL9" s="844"/>
      <c r="AM9" s="844"/>
      <c r="AN9" s="844"/>
      <c r="AO9" s="845"/>
      <c r="AP9" s="846"/>
      <c r="AQ9" s="827"/>
      <c r="AR9" s="827"/>
      <c r="AS9" s="827"/>
      <c r="AT9" s="827"/>
      <c r="AU9" s="827"/>
      <c r="AV9" s="827"/>
      <c r="AW9" s="827"/>
      <c r="AX9" s="841"/>
      <c r="AY9" s="841"/>
    </row>
    <row r="10" spans="1:51" s="123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826">
        <f>W10-17</f>
        <v>1</v>
      </c>
      <c r="Y10" s="847"/>
      <c r="Z10" s="848"/>
      <c r="AA10" s="847" t="s">
        <v>192</v>
      </c>
      <c r="AB10" s="848">
        <v>15</v>
      </c>
      <c r="AC10" s="849">
        <f t="shared" ref="AC10:AC54" si="0">Z10+AB10</f>
        <v>15</v>
      </c>
      <c r="AD10" s="850" t="s">
        <v>201</v>
      </c>
      <c r="AE10" s="851">
        <v>3</v>
      </c>
      <c r="AF10" s="852"/>
      <c r="AG10" s="853"/>
      <c r="AH10" s="852"/>
      <c r="AI10" s="854"/>
      <c r="AJ10" s="855"/>
      <c r="AK10" s="855"/>
      <c r="AL10" s="855"/>
      <c r="AM10" s="855"/>
      <c r="AN10" s="855"/>
      <c r="AO10" s="856">
        <f t="shared" ref="AO10:AO54" si="1">AC10+AE10+AG10+AI10+AJ10+AK10+AL10+AM10+AN10</f>
        <v>18</v>
      </c>
      <c r="AP10" s="840"/>
      <c r="AQ10" s="857"/>
      <c r="AR10" s="857">
        <f t="shared" ref="AR10:AR54" si="2">I10+M10</f>
        <v>18</v>
      </c>
      <c r="AS10" s="858">
        <f t="shared" ref="AS10:AS54" si="3">AR10+O10</f>
        <v>18</v>
      </c>
      <c r="AT10" s="857">
        <f t="shared" ref="AT10:AT54" si="4">AR10</f>
        <v>18</v>
      </c>
      <c r="AU10" s="857">
        <f t="shared" ref="AU10:AU54" si="5">(((I10+M10)*18)-(17*18))+(O10*10)+Q10+R10+S10+T10+U10+V10</f>
        <v>18</v>
      </c>
      <c r="AV10" s="857">
        <f>(((AC10+AE10)*17)-(17*17))+(AG10*17)+AI10+AJ10+AK10+AL10+AM10+AN10</f>
        <v>17</v>
      </c>
      <c r="AW10" s="857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1" s="124" customFormat="1" ht="59.5" customHeight="1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826">
        <f t="shared" ref="X11:X68" si="9">W11-17</f>
        <v>3</v>
      </c>
      <c r="Y11" s="860" t="s">
        <v>147</v>
      </c>
      <c r="Z11" s="861">
        <v>7</v>
      </c>
      <c r="AA11" s="860" t="s">
        <v>148</v>
      </c>
      <c r="AB11" s="861">
        <v>13</v>
      </c>
      <c r="AC11" s="849">
        <f t="shared" si="0"/>
        <v>20</v>
      </c>
      <c r="AD11" s="862"/>
      <c r="AE11" s="863"/>
      <c r="AF11" s="860">
        <v>0</v>
      </c>
      <c r="AG11" s="853">
        <v>0</v>
      </c>
      <c r="AH11" s="860"/>
      <c r="AI11" s="854"/>
      <c r="AJ11" s="855">
        <v>0</v>
      </c>
      <c r="AK11" s="855">
        <v>0</v>
      </c>
      <c r="AL11" s="855">
        <v>0</v>
      </c>
      <c r="AM11" s="855">
        <v>0</v>
      </c>
      <c r="AN11" s="855">
        <v>0</v>
      </c>
      <c r="AO11" s="856">
        <f t="shared" si="1"/>
        <v>20</v>
      </c>
      <c r="AP11" s="864" t="s">
        <v>149</v>
      </c>
      <c r="AQ11" s="857"/>
      <c r="AR11" s="857">
        <f t="shared" si="2"/>
        <v>20</v>
      </c>
      <c r="AS11" s="858">
        <f t="shared" si="3"/>
        <v>20</v>
      </c>
      <c r="AT11" s="857">
        <f t="shared" si="4"/>
        <v>20</v>
      </c>
      <c r="AU11" s="857">
        <f t="shared" si="5"/>
        <v>54</v>
      </c>
      <c r="AV11" s="857">
        <f>(((AC11+AE11)*17)-(17*17))+(AG11*17)+AI11+AJ11+AK11+AL11+AM11+AN11</f>
        <v>51</v>
      </c>
      <c r="AW11" s="857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1" s="123" customFormat="1" ht="72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826">
        <f t="shared" si="9"/>
        <v>2</v>
      </c>
      <c r="Y12" s="855"/>
      <c r="Z12" s="856">
        <f>N12+P12+R12+T12+U12+V12+W12+X12+Y12</f>
        <v>21</v>
      </c>
      <c r="AA12" s="847" t="s">
        <v>148</v>
      </c>
      <c r="AB12" s="847">
        <v>13</v>
      </c>
      <c r="AC12" s="849">
        <f t="shared" si="0"/>
        <v>34</v>
      </c>
      <c r="AD12" s="865" t="s">
        <v>210</v>
      </c>
      <c r="AE12" s="851">
        <v>6</v>
      </c>
      <c r="AF12" s="852"/>
      <c r="AG12" s="853"/>
      <c r="AH12" s="852"/>
      <c r="AI12" s="854"/>
      <c r="AJ12" s="855"/>
      <c r="AK12" s="855"/>
      <c r="AL12" s="855"/>
      <c r="AM12" s="855"/>
      <c r="AN12" s="855"/>
      <c r="AO12" s="856">
        <f t="shared" si="1"/>
        <v>40</v>
      </c>
      <c r="AP12" s="864"/>
      <c r="AQ12" s="857"/>
      <c r="AR12" s="857">
        <f t="shared" si="2"/>
        <v>19</v>
      </c>
      <c r="AS12" s="858">
        <f t="shared" si="3"/>
        <v>19</v>
      </c>
      <c r="AT12" s="857">
        <f t="shared" si="4"/>
        <v>19</v>
      </c>
      <c r="AU12" s="857">
        <f t="shared" si="5"/>
        <v>36</v>
      </c>
      <c r="AV12" s="857">
        <f>(((AC12+AE12)*17)-(17*17))+(AG12*17)+AI12+AJ12+AK12+AL12+AM12+AN12</f>
        <v>391</v>
      </c>
      <c r="AW12" s="857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1" s="32" customFormat="1" ht="18.5" x14ac:dyDescent="0.35">
      <c r="A13" s="25" t="s">
        <v>10</v>
      </c>
      <c r="B13" s="26" t="s">
        <v>51</v>
      </c>
      <c r="C13" s="27"/>
      <c r="D13" s="28"/>
      <c r="E13" s="216"/>
      <c r="F13" s="109"/>
      <c r="G13" s="18"/>
      <c r="H13" s="216"/>
      <c r="I13" s="325"/>
      <c r="J13" s="18"/>
      <c r="K13" s="381"/>
      <c r="L13" s="19"/>
      <c r="M13" s="202"/>
      <c r="N13" s="125"/>
      <c r="O13" s="441"/>
      <c r="P13" s="125"/>
      <c r="Q13" s="327"/>
      <c r="R13" s="126"/>
      <c r="S13" s="349"/>
      <c r="T13" s="193"/>
      <c r="U13" s="193"/>
      <c r="V13" s="193"/>
      <c r="W13" s="261">
        <f t="shared" si="8"/>
        <v>0</v>
      </c>
      <c r="X13" s="826"/>
      <c r="Y13" s="866"/>
      <c r="Z13" s="856"/>
      <c r="AA13" s="847"/>
      <c r="AB13" s="867"/>
      <c r="AC13" s="849"/>
      <c r="AD13" s="868"/>
      <c r="AE13" s="869"/>
      <c r="AF13" s="870"/>
      <c r="AG13" s="871"/>
      <c r="AH13" s="870"/>
      <c r="AI13" s="872"/>
      <c r="AJ13" s="873"/>
      <c r="AK13" s="873"/>
      <c r="AL13" s="873"/>
      <c r="AM13" s="873"/>
      <c r="AN13" s="873"/>
      <c r="AO13" s="856"/>
      <c r="AP13" s="874"/>
      <c r="AQ13" s="875"/>
      <c r="AR13" s="857"/>
      <c r="AS13" s="858"/>
      <c r="AT13" s="857"/>
      <c r="AU13" s="857"/>
      <c r="AV13" s="857"/>
      <c r="AW13" s="857"/>
      <c r="AX13" s="859"/>
      <c r="AY13" s="859"/>
    </row>
    <row r="14" spans="1:51" s="200" customFormat="1" ht="72" x14ac:dyDescent="0.35">
      <c r="A14" s="99">
        <v>4</v>
      </c>
      <c r="B14" s="341" t="s">
        <v>13</v>
      </c>
      <c r="C14" s="341" t="s">
        <v>49</v>
      </c>
      <c r="D14" s="342" t="s">
        <v>73</v>
      </c>
      <c r="E14" s="343" t="s">
        <v>380</v>
      </c>
      <c r="F14" s="342">
        <v>16</v>
      </c>
      <c r="G14" s="344" t="s">
        <v>141</v>
      </c>
      <c r="H14" s="342">
        <v>1</v>
      </c>
      <c r="I14" s="351">
        <f t="shared" ref="I14:I71" si="11">F14+H14</f>
        <v>17</v>
      </c>
      <c r="J14" s="269"/>
      <c r="K14" s="382"/>
      <c r="L14" s="342"/>
      <c r="M14" s="278"/>
      <c r="N14" s="345"/>
      <c r="O14" s="347"/>
      <c r="P14" s="345"/>
      <c r="Q14" s="348"/>
      <c r="R14" s="350"/>
      <c r="S14" s="350"/>
      <c r="T14" s="350"/>
      <c r="U14" s="350"/>
      <c r="V14" s="350"/>
      <c r="W14" s="261">
        <f t="shared" si="8"/>
        <v>17</v>
      </c>
      <c r="X14" s="826">
        <f t="shared" si="9"/>
        <v>0</v>
      </c>
      <c r="Y14" s="876" t="s">
        <v>225</v>
      </c>
      <c r="Z14" s="877">
        <v>24</v>
      </c>
      <c r="AA14" s="878" t="s">
        <v>226</v>
      </c>
      <c r="AB14" s="877">
        <v>1</v>
      </c>
      <c r="AC14" s="849">
        <f t="shared" si="0"/>
        <v>25</v>
      </c>
      <c r="AD14" s="862"/>
      <c r="AE14" s="879"/>
      <c r="AF14" s="880"/>
      <c r="AG14" s="881"/>
      <c r="AH14" s="880"/>
      <c r="AI14" s="882"/>
      <c r="AJ14" s="883"/>
      <c r="AK14" s="883"/>
      <c r="AL14" s="883"/>
      <c r="AM14" s="883"/>
      <c r="AN14" s="883"/>
      <c r="AO14" s="856">
        <f t="shared" si="1"/>
        <v>25</v>
      </c>
      <c r="AP14" s="884" t="s">
        <v>151</v>
      </c>
      <c r="AQ14" s="885"/>
      <c r="AR14" s="857">
        <f t="shared" si="2"/>
        <v>17</v>
      </c>
      <c r="AS14" s="858">
        <f t="shared" si="3"/>
        <v>17</v>
      </c>
      <c r="AT14" s="857">
        <f t="shared" si="4"/>
        <v>17</v>
      </c>
      <c r="AU14" s="857">
        <f t="shared" si="5"/>
        <v>0</v>
      </c>
      <c r="AV14" s="857">
        <f t="shared" ref="AV14:AV19" si="12">(((AC14+AE14)*17)-(17*17))+(AG14*17)+AI14+AJ14+AK14+AL14+AM14+AN14</f>
        <v>136</v>
      </c>
      <c r="AW14" s="857">
        <f t="shared" si="6"/>
        <v>136</v>
      </c>
      <c r="AX14" s="859">
        <f>(I14+K14+M14+Q14)-17</f>
        <v>0</v>
      </c>
      <c r="AY14" s="859">
        <f t="shared" si="10"/>
        <v>0</v>
      </c>
    </row>
    <row r="15" spans="1:51" s="200" customFormat="1" ht="62" x14ac:dyDescent="0.35">
      <c r="A15" s="99">
        <v>5</v>
      </c>
      <c r="B15" s="341" t="s">
        <v>11</v>
      </c>
      <c r="C15" s="341" t="s">
        <v>6</v>
      </c>
      <c r="D15" s="342" t="s">
        <v>73</v>
      </c>
      <c r="E15" s="343" t="s">
        <v>413</v>
      </c>
      <c r="F15" s="342">
        <v>15</v>
      </c>
      <c r="G15" s="344"/>
      <c r="H15" s="342">
        <v>0</v>
      </c>
      <c r="I15" s="351">
        <f t="shared" si="11"/>
        <v>15</v>
      </c>
      <c r="J15" s="269"/>
      <c r="K15" s="382"/>
      <c r="L15" s="342"/>
      <c r="M15" s="278"/>
      <c r="N15" s="344" t="s">
        <v>381</v>
      </c>
      <c r="O15" s="357"/>
      <c r="P15" s="346"/>
      <c r="Q15" s="348"/>
      <c r="R15" s="350"/>
      <c r="S15" s="350"/>
      <c r="T15" s="350"/>
      <c r="U15" s="350"/>
      <c r="V15" s="350"/>
      <c r="W15" s="261">
        <f t="shared" si="8"/>
        <v>15</v>
      </c>
      <c r="X15" s="826">
        <f t="shared" si="9"/>
        <v>-2</v>
      </c>
      <c r="Y15" s="876" t="s">
        <v>227</v>
      </c>
      <c r="Z15" s="877">
        <v>11</v>
      </c>
      <c r="AA15" s="878" t="s">
        <v>152</v>
      </c>
      <c r="AB15" s="877">
        <v>4</v>
      </c>
      <c r="AC15" s="849">
        <f t="shared" si="0"/>
        <v>15</v>
      </c>
      <c r="AD15" s="862"/>
      <c r="AE15" s="879"/>
      <c r="AF15" s="876" t="s">
        <v>171</v>
      </c>
      <c r="AG15" s="881">
        <v>4</v>
      </c>
      <c r="AH15" s="876"/>
      <c r="AI15" s="882"/>
      <c r="AJ15" s="883"/>
      <c r="AK15" s="883"/>
      <c r="AL15" s="883"/>
      <c r="AM15" s="883"/>
      <c r="AN15" s="883"/>
      <c r="AO15" s="856">
        <f t="shared" si="1"/>
        <v>19</v>
      </c>
      <c r="AP15" s="884"/>
      <c r="AQ15" s="885"/>
      <c r="AR15" s="857">
        <f t="shared" si="2"/>
        <v>15</v>
      </c>
      <c r="AS15" s="858">
        <f t="shared" si="3"/>
        <v>15</v>
      </c>
      <c r="AT15" s="857">
        <f t="shared" si="4"/>
        <v>15</v>
      </c>
      <c r="AU15" s="857">
        <f t="shared" si="5"/>
        <v>-36</v>
      </c>
      <c r="AV15" s="857">
        <f t="shared" si="12"/>
        <v>34</v>
      </c>
      <c r="AW15" s="857">
        <f t="shared" si="6"/>
        <v>-2</v>
      </c>
      <c r="AX15" s="859">
        <f>(I15+K15+M15+Q15)-17</f>
        <v>-2</v>
      </c>
      <c r="AY15" s="859">
        <f t="shared" si="10"/>
        <v>0</v>
      </c>
    </row>
    <row r="16" spans="1:51" s="200" customFormat="1" ht="72" x14ac:dyDescent="0.35">
      <c r="A16" s="329">
        <v>6</v>
      </c>
      <c r="B16" s="341" t="s">
        <v>12</v>
      </c>
      <c r="C16" s="341" t="s">
        <v>6</v>
      </c>
      <c r="D16" s="342" t="s">
        <v>73</v>
      </c>
      <c r="E16" s="343" t="s">
        <v>382</v>
      </c>
      <c r="F16" s="342">
        <v>12</v>
      </c>
      <c r="G16" s="344" t="s">
        <v>383</v>
      </c>
      <c r="H16" s="342">
        <v>4</v>
      </c>
      <c r="I16" s="351">
        <f t="shared" si="11"/>
        <v>16</v>
      </c>
      <c r="J16" s="269"/>
      <c r="K16" s="382"/>
      <c r="L16" s="342"/>
      <c r="M16" s="278"/>
      <c r="N16" s="344" t="s">
        <v>384</v>
      </c>
      <c r="O16" s="357"/>
      <c r="P16" s="346"/>
      <c r="Q16" s="348"/>
      <c r="R16" s="350"/>
      <c r="S16" s="350"/>
      <c r="T16" s="350"/>
      <c r="U16" s="350"/>
      <c r="V16" s="350"/>
      <c r="W16" s="261">
        <f t="shared" si="8"/>
        <v>16</v>
      </c>
      <c r="X16" s="826">
        <f t="shared" si="9"/>
        <v>-1</v>
      </c>
      <c r="Y16" s="876" t="s">
        <v>228</v>
      </c>
      <c r="Z16" s="877">
        <v>8</v>
      </c>
      <c r="AA16" s="878" t="s">
        <v>229</v>
      </c>
      <c r="AB16" s="877">
        <v>10</v>
      </c>
      <c r="AC16" s="849">
        <f t="shared" si="0"/>
        <v>18</v>
      </c>
      <c r="AD16" s="862"/>
      <c r="AE16" s="879"/>
      <c r="AF16" s="876" t="s">
        <v>172</v>
      </c>
      <c r="AG16" s="881">
        <v>4</v>
      </c>
      <c r="AH16" s="876"/>
      <c r="AI16" s="882"/>
      <c r="AJ16" s="883"/>
      <c r="AK16" s="883"/>
      <c r="AL16" s="883"/>
      <c r="AM16" s="883"/>
      <c r="AN16" s="883"/>
      <c r="AO16" s="856">
        <f t="shared" si="1"/>
        <v>22</v>
      </c>
      <c r="AP16" s="884"/>
      <c r="AQ16" s="885"/>
      <c r="AR16" s="857">
        <f t="shared" si="2"/>
        <v>16</v>
      </c>
      <c r="AS16" s="858">
        <f t="shared" si="3"/>
        <v>16</v>
      </c>
      <c r="AT16" s="857">
        <f t="shared" si="4"/>
        <v>16</v>
      </c>
      <c r="AU16" s="857">
        <f t="shared" si="5"/>
        <v>-18</v>
      </c>
      <c r="AV16" s="857">
        <f t="shared" si="12"/>
        <v>85</v>
      </c>
      <c r="AW16" s="857">
        <f t="shared" si="6"/>
        <v>67</v>
      </c>
      <c r="AX16" s="859">
        <f t="shared" ref="AX16:AX68" si="13">(I16+K16+M16+Q16)-17</f>
        <v>-1</v>
      </c>
      <c r="AY16" s="859">
        <f t="shared" si="10"/>
        <v>0</v>
      </c>
    </row>
    <row r="17" spans="1:52" s="200" customFormat="1" ht="46.5" customHeight="1" x14ac:dyDescent="0.35">
      <c r="A17" s="329">
        <v>7</v>
      </c>
      <c r="B17" s="341" t="s">
        <v>14</v>
      </c>
      <c r="C17" s="341" t="s">
        <v>6</v>
      </c>
      <c r="D17" s="342" t="s">
        <v>73</v>
      </c>
      <c r="E17" s="343" t="s">
        <v>385</v>
      </c>
      <c r="F17" s="342">
        <v>11</v>
      </c>
      <c r="G17" s="344" t="s">
        <v>386</v>
      </c>
      <c r="H17" s="342">
        <v>4</v>
      </c>
      <c r="I17" s="351">
        <f t="shared" si="11"/>
        <v>15</v>
      </c>
      <c r="J17" s="269"/>
      <c r="K17" s="382"/>
      <c r="L17" s="342"/>
      <c r="M17" s="278"/>
      <c r="N17" s="344" t="s">
        <v>387</v>
      </c>
      <c r="O17" s="357"/>
      <c r="P17" s="346"/>
      <c r="Q17" s="348"/>
      <c r="R17" s="350"/>
      <c r="S17" s="350"/>
      <c r="T17" s="350"/>
      <c r="U17" s="350"/>
      <c r="V17" s="350"/>
      <c r="W17" s="261">
        <f t="shared" si="8"/>
        <v>15</v>
      </c>
      <c r="X17" s="826">
        <f t="shared" si="9"/>
        <v>-2</v>
      </c>
      <c r="Y17" s="876" t="s">
        <v>230</v>
      </c>
      <c r="Z17" s="877">
        <v>14</v>
      </c>
      <c r="AA17" s="878" t="s">
        <v>153</v>
      </c>
      <c r="AB17" s="877">
        <v>4</v>
      </c>
      <c r="AC17" s="849">
        <f t="shared" si="0"/>
        <v>18</v>
      </c>
      <c r="AD17" s="862"/>
      <c r="AE17" s="879"/>
      <c r="AF17" s="876" t="s">
        <v>173</v>
      </c>
      <c r="AG17" s="881">
        <v>4</v>
      </c>
      <c r="AH17" s="876"/>
      <c r="AI17" s="882"/>
      <c r="AJ17" s="883"/>
      <c r="AK17" s="883"/>
      <c r="AL17" s="883"/>
      <c r="AM17" s="883"/>
      <c r="AN17" s="883"/>
      <c r="AO17" s="856">
        <f t="shared" si="1"/>
        <v>22</v>
      </c>
      <c r="AP17" s="884"/>
      <c r="AQ17" s="885"/>
      <c r="AR17" s="857">
        <f t="shared" si="2"/>
        <v>15</v>
      </c>
      <c r="AS17" s="858">
        <f t="shared" si="3"/>
        <v>15</v>
      </c>
      <c r="AT17" s="857">
        <f t="shared" si="4"/>
        <v>15</v>
      </c>
      <c r="AU17" s="857">
        <f t="shared" si="5"/>
        <v>-36</v>
      </c>
      <c r="AV17" s="857">
        <f t="shared" si="12"/>
        <v>85</v>
      </c>
      <c r="AW17" s="857">
        <f t="shared" si="6"/>
        <v>49</v>
      </c>
      <c r="AX17" s="859">
        <f t="shared" si="13"/>
        <v>-2</v>
      </c>
      <c r="AY17" s="859">
        <f t="shared" si="10"/>
        <v>0</v>
      </c>
    </row>
    <row r="18" spans="1:52" s="200" customFormat="1" ht="62" x14ac:dyDescent="0.35">
      <c r="A18" s="329">
        <v>8</v>
      </c>
      <c r="B18" s="341" t="s">
        <v>15</v>
      </c>
      <c r="C18" s="341" t="s">
        <v>6</v>
      </c>
      <c r="D18" s="342" t="s">
        <v>73</v>
      </c>
      <c r="E18" s="343" t="s">
        <v>400</v>
      </c>
      <c r="F18" s="342">
        <v>17</v>
      </c>
      <c r="G18" s="344" t="s">
        <v>388</v>
      </c>
      <c r="H18" s="342">
        <v>4</v>
      </c>
      <c r="I18" s="351">
        <f t="shared" si="11"/>
        <v>21</v>
      </c>
      <c r="J18" s="269"/>
      <c r="K18" s="382"/>
      <c r="L18" s="342"/>
      <c r="M18" s="278"/>
      <c r="N18" s="346"/>
      <c r="O18" s="347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826">
        <f t="shared" si="9"/>
        <v>4</v>
      </c>
      <c r="Y18" s="876" t="s">
        <v>231</v>
      </c>
      <c r="Z18" s="877">
        <v>11</v>
      </c>
      <c r="AA18" s="878" t="s">
        <v>154</v>
      </c>
      <c r="AB18" s="877">
        <v>4</v>
      </c>
      <c r="AC18" s="849">
        <f t="shared" si="0"/>
        <v>15</v>
      </c>
      <c r="AD18" s="862"/>
      <c r="AE18" s="879"/>
      <c r="AF18" s="876" t="s">
        <v>174</v>
      </c>
      <c r="AG18" s="881">
        <v>4</v>
      </c>
      <c r="AH18" s="876"/>
      <c r="AI18" s="882"/>
      <c r="AJ18" s="883"/>
      <c r="AK18" s="883"/>
      <c r="AL18" s="883"/>
      <c r="AM18" s="883"/>
      <c r="AN18" s="883"/>
      <c r="AO18" s="856">
        <f t="shared" si="1"/>
        <v>19</v>
      </c>
      <c r="AP18" s="884"/>
      <c r="AQ18" s="885"/>
      <c r="AR18" s="857">
        <f t="shared" si="2"/>
        <v>21</v>
      </c>
      <c r="AS18" s="858">
        <f t="shared" si="3"/>
        <v>21</v>
      </c>
      <c r="AT18" s="857">
        <f t="shared" si="4"/>
        <v>21</v>
      </c>
      <c r="AU18" s="857">
        <f t="shared" si="5"/>
        <v>72</v>
      </c>
      <c r="AV18" s="857">
        <f t="shared" si="12"/>
        <v>34</v>
      </c>
      <c r="AW18" s="857">
        <f t="shared" si="6"/>
        <v>106</v>
      </c>
      <c r="AX18" s="859">
        <f t="shared" si="13"/>
        <v>4</v>
      </c>
      <c r="AY18" s="859">
        <f t="shared" si="10"/>
        <v>0</v>
      </c>
    </row>
    <row r="19" spans="1:52" s="200" customFormat="1" ht="46.5" x14ac:dyDescent="0.35">
      <c r="A19" s="329">
        <v>9</v>
      </c>
      <c r="B19" s="341" t="s">
        <v>224</v>
      </c>
      <c r="C19" s="341" t="s">
        <v>6</v>
      </c>
      <c r="D19" s="342" t="s">
        <v>73</v>
      </c>
      <c r="E19" s="343" t="s">
        <v>389</v>
      </c>
      <c r="F19" s="342">
        <v>11</v>
      </c>
      <c r="G19" s="344" t="s">
        <v>390</v>
      </c>
      <c r="H19" s="342">
        <v>4</v>
      </c>
      <c r="I19" s="351">
        <f t="shared" si="11"/>
        <v>15</v>
      </c>
      <c r="J19" s="269"/>
      <c r="K19" s="382"/>
      <c r="L19" s="342"/>
      <c r="M19" s="278"/>
      <c r="N19" s="344" t="s">
        <v>391</v>
      </c>
      <c r="O19" s="357"/>
      <c r="P19" s="346"/>
      <c r="Q19" s="348"/>
      <c r="R19" s="350"/>
      <c r="S19" s="350"/>
      <c r="T19" s="350"/>
      <c r="U19" s="350"/>
      <c r="V19" s="350"/>
      <c r="W19" s="261">
        <f t="shared" si="8"/>
        <v>15</v>
      </c>
      <c r="X19" s="826">
        <f t="shared" si="9"/>
        <v>-2</v>
      </c>
      <c r="Y19" s="876" t="s">
        <v>232</v>
      </c>
      <c r="Z19" s="877">
        <v>15</v>
      </c>
      <c r="AA19" s="878" t="s">
        <v>175</v>
      </c>
      <c r="AB19" s="877">
        <v>4</v>
      </c>
      <c r="AC19" s="849">
        <f t="shared" si="0"/>
        <v>19</v>
      </c>
      <c r="AD19" s="862"/>
      <c r="AE19" s="879"/>
      <c r="AF19" s="876"/>
      <c r="AG19" s="881"/>
      <c r="AH19" s="876"/>
      <c r="AI19" s="882"/>
      <c r="AJ19" s="883"/>
      <c r="AK19" s="883"/>
      <c r="AL19" s="883"/>
      <c r="AM19" s="883"/>
      <c r="AN19" s="883"/>
      <c r="AO19" s="856">
        <f t="shared" si="1"/>
        <v>19</v>
      </c>
      <c r="AP19" s="884"/>
      <c r="AQ19" s="885"/>
      <c r="AR19" s="857">
        <f t="shared" si="2"/>
        <v>15</v>
      </c>
      <c r="AS19" s="858">
        <f t="shared" si="3"/>
        <v>15</v>
      </c>
      <c r="AT19" s="857">
        <f t="shared" si="4"/>
        <v>15</v>
      </c>
      <c r="AU19" s="857">
        <f t="shared" si="5"/>
        <v>-36</v>
      </c>
      <c r="AV19" s="857">
        <f t="shared" si="12"/>
        <v>34</v>
      </c>
      <c r="AW19" s="857">
        <f t="shared" si="6"/>
        <v>-2</v>
      </c>
      <c r="AX19" s="859">
        <f t="shared" si="13"/>
        <v>-2</v>
      </c>
      <c r="AY19" s="859">
        <f t="shared" si="10"/>
        <v>0</v>
      </c>
    </row>
    <row r="20" spans="1:52" s="90" customFormat="1" ht="18.5" x14ac:dyDescent="0.35">
      <c r="A20" s="25" t="s">
        <v>37</v>
      </c>
      <c r="B20" s="26" t="s">
        <v>55</v>
      </c>
      <c r="C20" s="26"/>
      <c r="D20" s="25"/>
      <c r="E20" s="33"/>
      <c r="F20" s="24"/>
      <c r="G20" s="19"/>
      <c r="H20" s="24"/>
      <c r="I20" s="1">
        <f t="shared" si="11"/>
        <v>0</v>
      </c>
      <c r="J20" s="125"/>
      <c r="K20" s="383"/>
      <c r="L20" s="125"/>
      <c r="M20" s="118"/>
      <c r="N20" s="87"/>
      <c r="O20" s="457"/>
      <c r="P20" s="87"/>
      <c r="Q20" s="137"/>
      <c r="R20" s="144"/>
      <c r="S20" s="144"/>
      <c r="T20" s="144"/>
      <c r="U20" s="144"/>
      <c r="V20" s="144"/>
      <c r="W20" s="261">
        <f t="shared" si="8"/>
        <v>0</v>
      </c>
      <c r="X20" s="826"/>
      <c r="Y20" s="886"/>
      <c r="Z20" s="887"/>
      <c r="AA20" s="847"/>
      <c r="AB20" s="887"/>
      <c r="AC20" s="849"/>
      <c r="AD20" s="850"/>
      <c r="AE20" s="851"/>
      <c r="AF20" s="888"/>
      <c r="AG20" s="889"/>
      <c r="AH20" s="888"/>
      <c r="AI20" s="890"/>
      <c r="AJ20" s="891"/>
      <c r="AK20" s="891"/>
      <c r="AL20" s="891"/>
      <c r="AM20" s="891"/>
      <c r="AN20" s="891"/>
      <c r="AO20" s="856"/>
      <c r="AP20" s="892"/>
      <c r="AQ20" s="893"/>
      <c r="AR20" s="857"/>
      <c r="AS20" s="858"/>
      <c r="AT20" s="857"/>
      <c r="AU20" s="857"/>
      <c r="AV20" s="857"/>
      <c r="AW20" s="857"/>
      <c r="AX20" s="859"/>
      <c r="AY20" s="859"/>
      <c r="AZ20" s="200"/>
    </row>
    <row r="21" spans="1:52" s="82" customFormat="1" ht="54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436</v>
      </c>
      <c r="F21" s="215">
        <v>12</v>
      </c>
      <c r="G21" s="253" t="s">
        <v>437</v>
      </c>
      <c r="H21" s="215">
        <v>7</v>
      </c>
      <c r="I21" s="254">
        <f t="shared" si="11"/>
        <v>19</v>
      </c>
      <c r="J21" s="280"/>
      <c r="K21" s="379"/>
      <c r="L21" s="209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826">
        <f t="shared" si="9"/>
        <v>5</v>
      </c>
      <c r="Y21" s="894" t="s">
        <v>221</v>
      </c>
      <c r="Z21" s="861">
        <v>12</v>
      </c>
      <c r="AA21" s="860" t="s">
        <v>122</v>
      </c>
      <c r="AB21" s="861">
        <v>7</v>
      </c>
      <c r="AC21" s="849">
        <f t="shared" si="0"/>
        <v>19</v>
      </c>
      <c r="AD21" s="862"/>
      <c r="AE21" s="863"/>
      <c r="AF21" s="895"/>
      <c r="AG21" s="871"/>
      <c r="AH21" s="895"/>
      <c r="AI21" s="872"/>
      <c r="AJ21" s="873"/>
      <c r="AK21" s="873"/>
      <c r="AL21" s="873"/>
      <c r="AM21" s="873"/>
      <c r="AN21" s="873"/>
      <c r="AO21" s="856">
        <f t="shared" si="1"/>
        <v>19</v>
      </c>
      <c r="AP21" s="874"/>
      <c r="AQ21" s="875"/>
      <c r="AR21" s="857">
        <f t="shared" si="2"/>
        <v>22</v>
      </c>
      <c r="AS21" s="858">
        <f t="shared" si="3"/>
        <v>22</v>
      </c>
      <c r="AT21" s="857">
        <f t="shared" si="4"/>
        <v>22</v>
      </c>
      <c r="AU21" s="857">
        <f t="shared" si="5"/>
        <v>90</v>
      </c>
      <c r="AV21" s="857" t="e">
        <f>L21+N21+(P21*10)+R21+S21+T21+U21+V21+W21</f>
        <v>#VALUE!</v>
      </c>
      <c r="AW21" s="857" t="e">
        <f t="shared" si="6"/>
        <v>#VALUE!</v>
      </c>
      <c r="AX21" s="859">
        <f t="shared" si="13"/>
        <v>5</v>
      </c>
      <c r="AY21" s="859">
        <f t="shared" si="10"/>
        <v>0</v>
      </c>
      <c r="AZ21" s="200"/>
    </row>
    <row r="22" spans="1:52" s="93" customFormat="1" ht="54" x14ac:dyDescent="0.4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434</v>
      </c>
      <c r="F22" s="215">
        <v>15</v>
      </c>
      <c r="G22" s="77" t="s">
        <v>354</v>
      </c>
      <c r="H22" s="215">
        <v>4</v>
      </c>
      <c r="I22" s="254">
        <f t="shared" si="11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826">
        <f t="shared" si="9"/>
        <v>2</v>
      </c>
      <c r="Y22" s="896" t="s">
        <v>124</v>
      </c>
      <c r="Z22" s="861">
        <v>15</v>
      </c>
      <c r="AA22" s="860" t="s">
        <v>123</v>
      </c>
      <c r="AB22" s="861">
        <v>4</v>
      </c>
      <c r="AC22" s="849">
        <f t="shared" si="0"/>
        <v>19</v>
      </c>
      <c r="AD22" s="862"/>
      <c r="AE22" s="863"/>
      <c r="AF22" s="897" t="s">
        <v>169</v>
      </c>
      <c r="AG22" s="842">
        <v>2</v>
      </c>
      <c r="AH22" s="897"/>
      <c r="AI22" s="843"/>
      <c r="AJ22" s="844"/>
      <c r="AK22" s="844"/>
      <c r="AL22" s="844"/>
      <c r="AM22" s="844"/>
      <c r="AN22" s="844"/>
      <c r="AO22" s="856">
        <f t="shared" si="1"/>
        <v>21</v>
      </c>
      <c r="AP22" s="846"/>
      <c r="AQ22" s="827"/>
      <c r="AR22" s="857">
        <f t="shared" si="2"/>
        <v>19</v>
      </c>
      <c r="AS22" s="858">
        <f t="shared" si="3"/>
        <v>19</v>
      </c>
      <c r="AT22" s="857">
        <f t="shared" si="4"/>
        <v>19</v>
      </c>
      <c r="AU22" s="857">
        <f t="shared" si="5"/>
        <v>36</v>
      </c>
      <c r="AV22" s="857">
        <f>L22+N22+(P22*10)+R22+S22+T22+U22+V22+W22</f>
        <v>19</v>
      </c>
      <c r="AW22" s="857">
        <f t="shared" si="6"/>
        <v>55</v>
      </c>
      <c r="AX22" s="859">
        <f t="shared" si="13"/>
        <v>2</v>
      </c>
      <c r="AY22" s="859">
        <f t="shared" si="10"/>
        <v>0</v>
      </c>
      <c r="AZ22" s="200"/>
    </row>
    <row r="23" spans="1:52" s="93" customFormat="1" ht="54" x14ac:dyDescent="0.4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435</v>
      </c>
      <c r="F23" s="215">
        <v>12</v>
      </c>
      <c r="G23" s="253" t="s">
        <v>375</v>
      </c>
      <c r="H23" s="215">
        <v>4</v>
      </c>
      <c r="I23" s="254">
        <f t="shared" si="11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826">
        <f t="shared" si="9"/>
        <v>2</v>
      </c>
      <c r="Y23" s="896" t="s">
        <v>222</v>
      </c>
      <c r="Z23" s="861">
        <v>15</v>
      </c>
      <c r="AA23" s="860" t="s">
        <v>125</v>
      </c>
      <c r="AB23" s="861">
        <v>4</v>
      </c>
      <c r="AC23" s="849">
        <f t="shared" si="0"/>
        <v>19</v>
      </c>
      <c r="AD23" s="862"/>
      <c r="AE23" s="863"/>
      <c r="AF23" s="897" t="s">
        <v>170</v>
      </c>
      <c r="AG23" s="842">
        <v>2</v>
      </c>
      <c r="AH23" s="897"/>
      <c r="AI23" s="843"/>
      <c r="AJ23" s="844"/>
      <c r="AK23" s="844"/>
      <c r="AL23" s="844"/>
      <c r="AM23" s="844"/>
      <c r="AN23" s="844"/>
      <c r="AO23" s="856">
        <f t="shared" si="1"/>
        <v>21</v>
      </c>
      <c r="AP23" s="846"/>
      <c r="AQ23" s="827"/>
      <c r="AR23" s="857">
        <f t="shared" si="2"/>
        <v>19</v>
      </c>
      <c r="AS23" s="858">
        <f t="shared" si="3"/>
        <v>19</v>
      </c>
      <c r="AT23" s="857">
        <f t="shared" si="4"/>
        <v>19</v>
      </c>
      <c r="AU23" s="857">
        <f t="shared" si="5"/>
        <v>36</v>
      </c>
      <c r="AV23" s="857" t="e">
        <f>L23+N23+(P23*10)+R23+S23+T23+U23+V23+W23</f>
        <v>#VALUE!</v>
      </c>
      <c r="AW23" s="857" t="e">
        <f t="shared" si="6"/>
        <v>#VALUE!</v>
      </c>
      <c r="AX23" s="859">
        <f t="shared" si="13"/>
        <v>2</v>
      </c>
      <c r="AY23" s="859">
        <f t="shared" si="10"/>
        <v>0</v>
      </c>
      <c r="AZ23" s="200"/>
    </row>
    <row r="24" spans="1:52" s="93" customFormat="1" ht="31" customHeight="1" x14ac:dyDescent="0.4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1"/>
        <v>16</v>
      </c>
      <c r="J24" s="280"/>
      <c r="K24" s="379"/>
      <c r="L24" s="255" t="s">
        <v>394</v>
      </c>
      <c r="M24" s="256">
        <v>3</v>
      </c>
      <c r="N24" s="358" t="s">
        <v>378</v>
      </c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826">
        <f t="shared" si="9"/>
        <v>2</v>
      </c>
      <c r="Y24" s="896" t="s">
        <v>233</v>
      </c>
      <c r="Z24" s="861">
        <v>18</v>
      </c>
      <c r="AA24" s="860" t="s">
        <v>126</v>
      </c>
      <c r="AB24" s="861">
        <v>4</v>
      </c>
      <c r="AC24" s="849">
        <f t="shared" si="0"/>
        <v>22</v>
      </c>
      <c r="AD24" s="862"/>
      <c r="AE24" s="863"/>
      <c r="AF24" s="897"/>
      <c r="AG24" s="842"/>
      <c r="AH24" s="897"/>
      <c r="AI24" s="843"/>
      <c r="AJ24" s="844"/>
      <c r="AK24" s="844"/>
      <c r="AL24" s="844"/>
      <c r="AM24" s="844"/>
      <c r="AN24" s="844"/>
      <c r="AO24" s="856">
        <f t="shared" si="1"/>
        <v>22</v>
      </c>
      <c r="AP24" s="846"/>
      <c r="AQ24" s="827"/>
      <c r="AR24" s="857">
        <f t="shared" si="2"/>
        <v>19</v>
      </c>
      <c r="AS24" s="858">
        <f t="shared" si="3"/>
        <v>19</v>
      </c>
      <c r="AT24" s="857">
        <f t="shared" si="4"/>
        <v>19</v>
      </c>
      <c r="AU24" s="857">
        <f t="shared" si="5"/>
        <v>36</v>
      </c>
      <c r="AV24" s="857" t="e">
        <f>L24+N24+(P24*10)+R24+S24+T24+U24+V24+W24</f>
        <v>#VALUE!</v>
      </c>
      <c r="AW24" s="857" t="e">
        <f t="shared" si="6"/>
        <v>#VALUE!</v>
      </c>
      <c r="AX24" s="859">
        <f t="shared" si="13"/>
        <v>2</v>
      </c>
      <c r="AY24" s="859">
        <f t="shared" si="10"/>
        <v>0</v>
      </c>
      <c r="AZ24" s="200"/>
    </row>
    <row r="25" spans="1:52" s="93" customFormat="1" ht="31.5" x14ac:dyDescent="0.4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1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826">
        <f t="shared" si="9"/>
        <v>2</v>
      </c>
      <c r="Y25" s="896"/>
      <c r="Z25" s="861"/>
      <c r="AA25" s="860"/>
      <c r="AB25" s="861"/>
      <c r="AC25" s="849"/>
      <c r="AD25" s="862"/>
      <c r="AE25" s="863"/>
      <c r="AF25" s="897"/>
      <c r="AG25" s="842"/>
      <c r="AH25" s="897"/>
      <c r="AI25" s="843"/>
      <c r="AJ25" s="844"/>
      <c r="AK25" s="844"/>
      <c r="AL25" s="844"/>
      <c r="AM25" s="844"/>
      <c r="AN25" s="844"/>
      <c r="AO25" s="856"/>
      <c r="AP25" s="846"/>
      <c r="AQ25" s="827"/>
      <c r="AR25" s="857">
        <f t="shared" si="2"/>
        <v>19</v>
      </c>
      <c r="AS25" s="858"/>
      <c r="AT25" s="857">
        <f t="shared" si="4"/>
        <v>19</v>
      </c>
      <c r="AU25" s="857"/>
      <c r="AV25" s="857"/>
      <c r="AW25" s="857"/>
      <c r="AX25" s="859">
        <f t="shared" si="13"/>
        <v>2</v>
      </c>
      <c r="AY25" s="859">
        <f t="shared" si="10"/>
        <v>0</v>
      </c>
      <c r="AZ25" s="200"/>
    </row>
    <row r="26" spans="1:52" s="32" customFormat="1" ht="18.5" x14ac:dyDescent="0.35">
      <c r="A26" s="25" t="s">
        <v>543</v>
      </c>
      <c r="B26" s="26" t="s">
        <v>16</v>
      </c>
      <c r="C26" s="27"/>
      <c r="D26" s="28"/>
      <c r="E26" s="33"/>
      <c r="F26" s="23"/>
      <c r="G26" s="19"/>
      <c r="H26" s="23"/>
      <c r="I26" s="1">
        <f t="shared" si="11"/>
        <v>0</v>
      </c>
      <c r="J26" s="125"/>
      <c r="K26" s="383"/>
      <c r="L26" s="125"/>
      <c r="M26" s="118"/>
      <c r="N26" s="29"/>
      <c r="O26" s="323"/>
      <c r="P26" s="29"/>
      <c r="Q26" s="133"/>
      <c r="R26" s="140"/>
      <c r="S26" s="140"/>
      <c r="T26" s="140"/>
      <c r="U26" s="140"/>
      <c r="V26" s="140"/>
      <c r="W26" s="261">
        <f t="shared" si="8"/>
        <v>0</v>
      </c>
      <c r="X26" s="826"/>
      <c r="Y26" s="886"/>
      <c r="Z26" s="867"/>
      <c r="AA26" s="847"/>
      <c r="AB26" s="867"/>
      <c r="AC26" s="849"/>
      <c r="AD26" s="850"/>
      <c r="AE26" s="851"/>
      <c r="AF26" s="870"/>
      <c r="AG26" s="871"/>
      <c r="AH26" s="870"/>
      <c r="AI26" s="872"/>
      <c r="AJ26" s="873"/>
      <c r="AK26" s="873"/>
      <c r="AL26" s="873"/>
      <c r="AM26" s="873"/>
      <c r="AN26" s="873"/>
      <c r="AO26" s="856"/>
      <c r="AP26" s="874"/>
      <c r="AQ26" s="875"/>
      <c r="AR26" s="857"/>
      <c r="AS26" s="858"/>
      <c r="AT26" s="857"/>
      <c r="AU26" s="857"/>
      <c r="AV26" s="857"/>
      <c r="AW26" s="857"/>
      <c r="AX26" s="859"/>
      <c r="AY26" s="859"/>
      <c r="AZ26" s="200"/>
    </row>
    <row r="27" spans="1:52" s="32" customFormat="1" ht="54" x14ac:dyDescent="0.35">
      <c r="A27" s="22">
        <v>15</v>
      </c>
      <c r="B27" s="266" t="s">
        <v>17</v>
      </c>
      <c r="C27" s="266" t="s">
        <v>50</v>
      </c>
      <c r="D27" s="267" t="s">
        <v>75</v>
      </c>
      <c r="E27" s="268" t="s">
        <v>326</v>
      </c>
      <c r="F27" s="269">
        <v>12</v>
      </c>
      <c r="G27" s="270" t="s">
        <v>138</v>
      </c>
      <c r="H27" s="269">
        <v>3</v>
      </c>
      <c r="I27" s="254">
        <f t="shared" si="11"/>
        <v>15</v>
      </c>
      <c r="J27" s="274" t="s">
        <v>424</v>
      </c>
      <c r="K27" s="379">
        <v>2</v>
      </c>
      <c r="L27" s="371"/>
      <c r="M27" s="278"/>
      <c r="N27" s="274" t="s">
        <v>446</v>
      </c>
      <c r="O27" s="258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17</v>
      </c>
      <c r="X27" s="826">
        <f t="shared" si="9"/>
        <v>0</v>
      </c>
      <c r="Y27" s="876" t="s">
        <v>194</v>
      </c>
      <c r="Z27" s="848">
        <v>13</v>
      </c>
      <c r="AA27" s="877" t="s">
        <v>127</v>
      </c>
      <c r="AB27" s="848">
        <v>3</v>
      </c>
      <c r="AC27" s="849">
        <f t="shared" si="0"/>
        <v>16</v>
      </c>
      <c r="AD27" s="850" t="s">
        <v>193</v>
      </c>
      <c r="AE27" s="851">
        <v>3</v>
      </c>
      <c r="AF27" s="859" t="s">
        <v>176</v>
      </c>
      <c r="AG27" s="898">
        <v>2</v>
      </c>
      <c r="AH27" s="859"/>
      <c r="AI27" s="899"/>
      <c r="AJ27" s="855">
        <v>0</v>
      </c>
      <c r="AK27" s="855">
        <v>0</v>
      </c>
      <c r="AL27" s="855">
        <v>0</v>
      </c>
      <c r="AM27" s="855">
        <v>0</v>
      </c>
      <c r="AN27" s="855">
        <v>0</v>
      </c>
      <c r="AO27" s="856">
        <f t="shared" si="1"/>
        <v>21</v>
      </c>
      <c r="AP27" s="874"/>
      <c r="AQ27" s="875"/>
      <c r="AR27" s="857">
        <f t="shared" si="2"/>
        <v>15</v>
      </c>
      <c r="AS27" s="858">
        <f t="shared" si="3"/>
        <v>15</v>
      </c>
      <c r="AT27" s="857">
        <f t="shared" si="4"/>
        <v>15</v>
      </c>
      <c r="AU27" s="857">
        <f t="shared" si="5"/>
        <v>-36</v>
      </c>
      <c r="AV27" s="857">
        <f t="shared" ref="AV27:AV31" si="14">(((AC27+AE27)*17)-(17*17))+(AG27*17)+AI27+AJ27+AK27+AL27+AM27+AN27</f>
        <v>68</v>
      </c>
      <c r="AW27" s="857">
        <f t="shared" si="6"/>
        <v>32</v>
      </c>
      <c r="AX27" s="859">
        <f t="shared" si="13"/>
        <v>0</v>
      </c>
      <c r="AY27" s="859">
        <f t="shared" si="10"/>
        <v>0</v>
      </c>
      <c r="AZ27" s="200"/>
    </row>
    <row r="28" spans="1:52" s="32" customFormat="1" ht="72" x14ac:dyDescent="0.35">
      <c r="A28" s="22">
        <v>16</v>
      </c>
      <c r="B28" s="266" t="s">
        <v>18</v>
      </c>
      <c r="C28" s="266" t="s">
        <v>6</v>
      </c>
      <c r="D28" s="271" t="s">
        <v>75</v>
      </c>
      <c r="E28" s="335" t="s">
        <v>340</v>
      </c>
      <c r="F28" s="269">
        <v>14</v>
      </c>
      <c r="G28" s="273" t="s">
        <v>327</v>
      </c>
      <c r="H28" s="269">
        <v>2</v>
      </c>
      <c r="I28" s="254">
        <f t="shared" si="11"/>
        <v>16</v>
      </c>
      <c r="J28" s="280"/>
      <c r="K28" s="379"/>
      <c r="L28" s="372" t="s">
        <v>401</v>
      </c>
      <c r="M28" s="278">
        <v>3</v>
      </c>
      <c r="N28" s="269" t="s">
        <v>328</v>
      </c>
      <c r="O28" s="258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19</v>
      </c>
      <c r="X28" s="826">
        <f t="shared" si="9"/>
        <v>2</v>
      </c>
      <c r="Y28" s="876" t="s">
        <v>212</v>
      </c>
      <c r="Z28" s="848">
        <v>10</v>
      </c>
      <c r="AA28" s="878" t="s">
        <v>177</v>
      </c>
      <c r="AB28" s="848">
        <v>6</v>
      </c>
      <c r="AC28" s="849">
        <f t="shared" si="0"/>
        <v>16</v>
      </c>
      <c r="AD28" s="865" t="s">
        <v>195</v>
      </c>
      <c r="AE28" s="851">
        <v>6</v>
      </c>
      <c r="AF28" s="859" t="s">
        <v>178</v>
      </c>
      <c r="AG28" s="898">
        <v>2</v>
      </c>
      <c r="AH28" s="859"/>
      <c r="AI28" s="899"/>
      <c r="AJ28" s="855">
        <v>0</v>
      </c>
      <c r="AK28" s="855">
        <v>0</v>
      </c>
      <c r="AL28" s="855">
        <v>0</v>
      </c>
      <c r="AM28" s="855">
        <v>0</v>
      </c>
      <c r="AN28" s="855">
        <v>0</v>
      </c>
      <c r="AO28" s="856">
        <f t="shared" si="1"/>
        <v>24</v>
      </c>
      <c r="AP28" s="874"/>
      <c r="AQ28" s="875"/>
      <c r="AR28" s="857">
        <f t="shared" si="2"/>
        <v>19</v>
      </c>
      <c r="AS28" s="858">
        <f t="shared" si="3"/>
        <v>19</v>
      </c>
      <c r="AT28" s="857">
        <f t="shared" si="4"/>
        <v>19</v>
      </c>
      <c r="AU28" s="857">
        <f t="shared" si="5"/>
        <v>36</v>
      </c>
      <c r="AV28" s="857">
        <f t="shared" si="14"/>
        <v>119</v>
      </c>
      <c r="AW28" s="857">
        <f t="shared" si="6"/>
        <v>155</v>
      </c>
      <c r="AX28" s="859">
        <f t="shared" si="13"/>
        <v>2</v>
      </c>
      <c r="AY28" s="859">
        <f t="shared" si="10"/>
        <v>0</v>
      </c>
      <c r="AZ28" s="200"/>
    </row>
    <row r="29" spans="1:52" s="32" customFormat="1" ht="72" x14ac:dyDescent="0.35">
      <c r="A29" s="22">
        <v>17</v>
      </c>
      <c r="B29" s="266" t="s">
        <v>19</v>
      </c>
      <c r="C29" s="266" t="s">
        <v>6</v>
      </c>
      <c r="D29" s="271" t="s">
        <v>75</v>
      </c>
      <c r="E29" s="336" t="s">
        <v>374</v>
      </c>
      <c r="F29" s="271">
        <v>8</v>
      </c>
      <c r="G29" s="274" t="s">
        <v>329</v>
      </c>
      <c r="H29" s="271">
        <v>4</v>
      </c>
      <c r="I29" s="254">
        <f t="shared" si="11"/>
        <v>12</v>
      </c>
      <c r="J29" s="280"/>
      <c r="K29" s="379"/>
      <c r="L29" s="373" t="s">
        <v>402</v>
      </c>
      <c r="M29" s="256">
        <v>6</v>
      </c>
      <c r="N29" s="269" t="s">
        <v>330</v>
      </c>
      <c r="O29" s="258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18</v>
      </c>
      <c r="X29" s="826">
        <f t="shared" si="9"/>
        <v>1</v>
      </c>
      <c r="Y29" s="876" t="s">
        <v>197</v>
      </c>
      <c r="Z29" s="848">
        <v>12</v>
      </c>
      <c r="AA29" s="877"/>
      <c r="AB29" s="848">
        <v>0</v>
      </c>
      <c r="AC29" s="849">
        <f t="shared" si="0"/>
        <v>12</v>
      </c>
      <c r="AD29" s="865" t="s">
        <v>196</v>
      </c>
      <c r="AE29" s="851">
        <v>6</v>
      </c>
      <c r="AF29" s="859"/>
      <c r="AG29" s="898">
        <v>0</v>
      </c>
      <c r="AH29" s="859"/>
      <c r="AI29" s="899"/>
      <c r="AJ29" s="855">
        <v>0</v>
      </c>
      <c r="AK29" s="855">
        <v>0</v>
      </c>
      <c r="AL29" s="855">
        <v>0</v>
      </c>
      <c r="AM29" s="855">
        <v>0</v>
      </c>
      <c r="AN29" s="855">
        <v>0</v>
      </c>
      <c r="AO29" s="856">
        <f t="shared" si="1"/>
        <v>18</v>
      </c>
      <c r="AP29" s="874"/>
      <c r="AQ29" s="875"/>
      <c r="AR29" s="857">
        <f t="shared" si="2"/>
        <v>18</v>
      </c>
      <c r="AS29" s="858">
        <f t="shared" si="3"/>
        <v>18</v>
      </c>
      <c r="AT29" s="857">
        <f t="shared" si="4"/>
        <v>18</v>
      </c>
      <c r="AU29" s="857">
        <f t="shared" si="5"/>
        <v>18</v>
      </c>
      <c r="AV29" s="857">
        <f t="shared" si="14"/>
        <v>17</v>
      </c>
      <c r="AW29" s="857">
        <f t="shared" si="6"/>
        <v>35</v>
      </c>
      <c r="AX29" s="859">
        <f t="shared" si="13"/>
        <v>1</v>
      </c>
      <c r="AY29" s="859">
        <f t="shared" si="10"/>
        <v>0</v>
      </c>
      <c r="AZ29" s="200"/>
    </row>
    <row r="30" spans="1:52" s="32" customFormat="1" ht="54" x14ac:dyDescent="0.35">
      <c r="A30" s="22">
        <v>18</v>
      </c>
      <c r="B30" s="266" t="s">
        <v>69</v>
      </c>
      <c r="C30" s="266" t="s">
        <v>6</v>
      </c>
      <c r="D30" s="271" t="s">
        <v>75</v>
      </c>
      <c r="E30" s="337" t="s">
        <v>331</v>
      </c>
      <c r="F30" s="269">
        <v>8</v>
      </c>
      <c r="G30" s="275" t="s">
        <v>332</v>
      </c>
      <c r="H30" s="269">
        <v>4</v>
      </c>
      <c r="I30" s="254">
        <f t="shared" si="11"/>
        <v>12</v>
      </c>
      <c r="J30" s="280"/>
      <c r="K30" s="379"/>
      <c r="L30" s="371" t="s">
        <v>333</v>
      </c>
      <c r="M30" s="278">
        <v>3</v>
      </c>
      <c r="N30" s="273" t="s">
        <v>334</v>
      </c>
      <c r="O30" s="258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15</v>
      </c>
      <c r="X30" s="826">
        <f t="shared" si="9"/>
        <v>-2</v>
      </c>
      <c r="Y30" s="876" t="s">
        <v>213</v>
      </c>
      <c r="Z30" s="848">
        <v>12</v>
      </c>
      <c r="AA30" s="877" t="s">
        <v>128</v>
      </c>
      <c r="AB30" s="848">
        <v>4</v>
      </c>
      <c r="AC30" s="849">
        <f t="shared" si="0"/>
        <v>16</v>
      </c>
      <c r="AD30" s="850" t="s">
        <v>198</v>
      </c>
      <c r="AE30" s="851">
        <v>3</v>
      </c>
      <c r="AF30" s="859" t="s">
        <v>179</v>
      </c>
      <c r="AG30" s="898">
        <v>2</v>
      </c>
      <c r="AH30" s="859"/>
      <c r="AI30" s="899"/>
      <c r="AJ30" s="855">
        <v>0</v>
      </c>
      <c r="AK30" s="855">
        <v>0</v>
      </c>
      <c r="AL30" s="855">
        <v>0</v>
      </c>
      <c r="AM30" s="855">
        <v>0</v>
      </c>
      <c r="AN30" s="855">
        <v>0</v>
      </c>
      <c r="AO30" s="856">
        <f t="shared" si="1"/>
        <v>21</v>
      </c>
      <c r="AP30" s="874"/>
      <c r="AQ30" s="875"/>
      <c r="AR30" s="857">
        <f t="shared" si="2"/>
        <v>15</v>
      </c>
      <c r="AS30" s="858">
        <f t="shared" si="3"/>
        <v>15</v>
      </c>
      <c r="AT30" s="857">
        <f t="shared" si="4"/>
        <v>15</v>
      </c>
      <c r="AU30" s="857">
        <f t="shared" si="5"/>
        <v>-36</v>
      </c>
      <c r="AV30" s="857">
        <f t="shared" si="14"/>
        <v>68</v>
      </c>
      <c r="AW30" s="857">
        <f t="shared" si="6"/>
        <v>32</v>
      </c>
      <c r="AX30" s="859">
        <f t="shared" si="13"/>
        <v>-2</v>
      </c>
      <c r="AY30" s="859">
        <f t="shared" si="10"/>
        <v>0</v>
      </c>
      <c r="AZ30" s="200"/>
    </row>
    <row r="31" spans="1:52" s="32" customFormat="1" ht="54" x14ac:dyDescent="0.35">
      <c r="A31" s="22">
        <v>19</v>
      </c>
      <c r="B31" s="266" t="s">
        <v>234</v>
      </c>
      <c r="C31" s="266" t="s">
        <v>6</v>
      </c>
      <c r="D31" s="271" t="s">
        <v>235</v>
      </c>
      <c r="E31" s="335" t="s">
        <v>341</v>
      </c>
      <c r="F31" s="269">
        <v>9</v>
      </c>
      <c r="G31" s="384" t="s">
        <v>445</v>
      </c>
      <c r="H31" s="147">
        <v>6</v>
      </c>
      <c r="I31" s="254">
        <f t="shared" si="11"/>
        <v>15</v>
      </c>
      <c r="J31" s="280"/>
      <c r="K31" s="379"/>
      <c r="L31" s="374"/>
      <c r="M31" s="278"/>
      <c r="N31" s="269" t="s">
        <v>335</v>
      </c>
      <c r="O31" s="258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15</v>
      </c>
      <c r="X31" s="826">
        <f t="shared" si="9"/>
        <v>-2</v>
      </c>
      <c r="Y31" s="876" t="s">
        <v>197</v>
      </c>
      <c r="Z31" s="848">
        <v>12</v>
      </c>
      <c r="AA31" s="878" t="s">
        <v>180</v>
      </c>
      <c r="AB31" s="848">
        <v>10</v>
      </c>
      <c r="AC31" s="849">
        <f t="shared" si="0"/>
        <v>22</v>
      </c>
      <c r="AD31" s="850" t="s">
        <v>199</v>
      </c>
      <c r="AE31" s="851">
        <v>3</v>
      </c>
      <c r="AF31" s="859">
        <v>0</v>
      </c>
      <c r="AG31" s="898">
        <v>0</v>
      </c>
      <c r="AH31" s="859"/>
      <c r="AI31" s="899"/>
      <c r="AJ31" s="855">
        <v>0</v>
      </c>
      <c r="AK31" s="855">
        <v>0</v>
      </c>
      <c r="AL31" s="855">
        <v>0</v>
      </c>
      <c r="AM31" s="855">
        <v>0</v>
      </c>
      <c r="AN31" s="855">
        <v>0</v>
      </c>
      <c r="AO31" s="856">
        <f t="shared" si="1"/>
        <v>25</v>
      </c>
      <c r="AP31" s="874"/>
      <c r="AQ31" s="875"/>
      <c r="AR31" s="857">
        <f t="shared" si="2"/>
        <v>15</v>
      </c>
      <c r="AS31" s="858">
        <f t="shared" si="3"/>
        <v>15</v>
      </c>
      <c r="AT31" s="857">
        <f t="shared" si="4"/>
        <v>15</v>
      </c>
      <c r="AU31" s="857">
        <f t="shared" si="5"/>
        <v>-36</v>
      </c>
      <c r="AV31" s="857">
        <f t="shared" si="14"/>
        <v>136</v>
      </c>
      <c r="AW31" s="857">
        <f t="shared" si="6"/>
        <v>100</v>
      </c>
      <c r="AX31" s="859">
        <f t="shared" si="13"/>
        <v>-2</v>
      </c>
      <c r="AY31" s="859">
        <f t="shared" si="10"/>
        <v>0</v>
      </c>
      <c r="AZ31" s="200"/>
    </row>
    <row r="32" spans="1:52" s="32" customFormat="1" ht="18.5" x14ac:dyDescent="0.35">
      <c r="A32" s="25" t="s">
        <v>544</v>
      </c>
      <c r="B32" s="26" t="s">
        <v>56</v>
      </c>
      <c r="C32" s="27"/>
      <c r="D32" s="28"/>
      <c r="E32" s="204"/>
      <c r="F32" s="75"/>
      <c r="G32" s="77"/>
      <c r="H32" s="75"/>
      <c r="I32" s="1">
        <f t="shared" si="11"/>
        <v>0</v>
      </c>
      <c r="J32" s="125"/>
      <c r="K32" s="383"/>
      <c r="L32" s="375"/>
      <c r="M32" s="118"/>
      <c r="N32" s="29"/>
      <c r="O32" s="323"/>
      <c r="P32" s="29"/>
      <c r="Q32" s="133"/>
      <c r="R32" s="140"/>
      <c r="S32" s="140"/>
      <c r="T32" s="140"/>
      <c r="U32" s="140"/>
      <c r="V32" s="140"/>
      <c r="W32" s="261">
        <f t="shared" si="8"/>
        <v>0</v>
      </c>
      <c r="X32" s="826"/>
      <c r="Y32" s="886"/>
      <c r="Z32" s="867"/>
      <c r="AA32" s="847"/>
      <c r="AB32" s="867"/>
      <c r="AC32" s="849"/>
      <c r="AD32" s="850"/>
      <c r="AE32" s="851"/>
      <c r="AF32" s="870"/>
      <c r="AG32" s="871"/>
      <c r="AH32" s="870"/>
      <c r="AI32" s="872"/>
      <c r="AJ32" s="873"/>
      <c r="AK32" s="873"/>
      <c r="AL32" s="873"/>
      <c r="AM32" s="873"/>
      <c r="AN32" s="873"/>
      <c r="AO32" s="856"/>
      <c r="AP32" s="874"/>
      <c r="AQ32" s="875"/>
      <c r="AR32" s="857"/>
      <c r="AS32" s="858"/>
      <c r="AT32" s="857"/>
      <c r="AU32" s="857"/>
      <c r="AV32" s="857"/>
      <c r="AW32" s="857"/>
      <c r="AX32" s="859"/>
      <c r="AY32" s="859"/>
      <c r="AZ32" s="200"/>
    </row>
    <row r="33" spans="1:52" s="5" customFormat="1" ht="72" x14ac:dyDescent="0.4">
      <c r="A33" s="18">
        <v>20</v>
      </c>
      <c r="B33" s="266" t="s">
        <v>43</v>
      </c>
      <c r="C33" s="266" t="s">
        <v>97</v>
      </c>
      <c r="D33" s="274" t="s">
        <v>71</v>
      </c>
      <c r="E33" s="276" t="s">
        <v>336</v>
      </c>
      <c r="F33" s="271">
        <v>8</v>
      </c>
      <c r="G33" s="274" t="s">
        <v>337</v>
      </c>
      <c r="H33" s="271">
        <v>5</v>
      </c>
      <c r="I33" s="254">
        <f t="shared" si="11"/>
        <v>13</v>
      </c>
      <c r="J33" s="280"/>
      <c r="K33" s="379"/>
      <c r="L33" s="373" t="s">
        <v>404</v>
      </c>
      <c r="M33" s="256">
        <v>6</v>
      </c>
      <c r="N33" s="272">
        <v>0</v>
      </c>
      <c r="O33" s="297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826">
        <f t="shared" si="9"/>
        <v>2</v>
      </c>
      <c r="Y33" s="900" t="s">
        <v>202</v>
      </c>
      <c r="Z33" s="848">
        <v>8</v>
      </c>
      <c r="AA33" s="847" t="s">
        <v>217</v>
      </c>
      <c r="AB33" s="848">
        <v>5</v>
      </c>
      <c r="AC33" s="849">
        <f t="shared" si="0"/>
        <v>13</v>
      </c>
      <c r="AD33" s="865" t="s">
        <v>203</v>
      </c>
      <c r="AE33" s="851">
        <v>6</v>
      </c>
      <c r="AF33" s="841">
        <v>0</v>
      </c>
      <c r="AG33" s="842">
        <v>0</v>
      </c>
      <c r="AH33" s="841"/>
      <c r="AI33" s="843"/>
      <c r="AJ33" s="844">
        <v>0</v>
      </c>
      <c r="AK33" s="844">
        <v>0</v>
      </c>
      <c r="AL33" s="844">
        <v>0</v>
      </c>
      <c r="AM33" s="844">
        <v>0</v>
      </c>
      <c r="AN33" s="844">
        <v>0</v>
      </c>
      <c r="AO33" s="856">
        <f t="shared" si="1"/>
        <v>19</v>
      </c>
      <c r="AP33" s="846"/>
      <c r="AQ33" s="827"/>
      <c r="AR33" s="857">
        <f t="shared" si="2"/>
        <v>19</v>
      </c>
      <c r="AS33" s="858">
        <f t="shared" si="3"/>
        <v>19</v>
      </c>
      <c r="AT33" s="857">
        <f t="shared" si="4"/>
        <v>19</v>
      </c>
      <c r="AU33" s="857">
        <f t="shared" si="5"/>
        <v>36</v>
      </c>
      <c r="AV33" s="857" t="e">
        <f t="shared" ref="AV33:AV42" si="15">L33+N33+(P33*10)+R33+S33+T33+U33+V33+W33</f>
        <v>#VALUE!</v>
      </c>
      <c r="AW33" s="857" t="e">
        <f t="shared" si="6"/>
        <v>#VALUE!</v>
      </c>
      <c r="AX33" s="859">
        <f t="shared" si="13"/>
        <v>2</v>
      </c>
      <c r="AY33" s="859">
        <f t="shared" si="10"/>
        <v>0</v>
      </c>
      <c r="AZ33" s="200"/>
    </row>
    <row r="34" spans="1:52" s="5" customFormat="1" ht="54" x14ac:dyDescent="0.4">
      <c r="A34" s="18">
        <v>21</v>
      </c>
      <c r="B34" s="266" t="s">
        <v>44</v>
      </c>
      <c r="C34" s="266" t="s">
        <v>6</v>
      </c>
      <c r="D34" s="274" t="s">
        <v>71</v>
      </c>
      <c r="E34" s="276" t="s">
        <v>338</v>
      </c>
      <c r="F34" s="271">
        <v>10</v>
      </c>
      <c r="G34" s="274" t="s">
        <v>339</v>
      </c>
      <c r="H34" s="271">
        <v>7</v>
      </c>
      <c r="I34" s="254">
        <f t="shared" si="11"/>
        <v>17</v>
      </c>
      <c r="J34" s="280" t="s">
        <v>319</v>
      </c>
      <c r="K34" s="379">
        <v>1</v>
      </c>
      <c r="L34" s="376"/>
      <c r="M34" s="256"/>
      <c r="N34" s="272">
        <v>0</v>
      </c>
      <c r="O34" s="297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18</v>
      </c>
      <c r="X34" s="826">
        <f t="shared" si="9"/>
        <v>1</v>
      </c>
      <c r="Y34" s="900" t="s">
        <v>215</v>
      </c>
      <c r="Z34" s="848">
        <v>10</v>
      </c>
      <c r="AA34" s="847" t="s">
        <v>218</v>
      </c>
      <c r="AB34" s="848">
        <v>7</v>
      </c>
      <c r="AC34" s="849">
        <f t="shared" si="0"/>
        <v>17</v>
      </c>
      <c r="AD34" s="850" t="s">
        <v>204</v>
      </c>
      <c r="AE34" s="851">
        <v>3</v>
      </c>
      <c r="AF34" s="841">
        <v>0</v>
      </c>
      <c r="AG34" s="842">
        <v>0</v>
      </c>
      <c r="AH34" s="841"/>
      <c r="AI34" s="843"/>
      <c r="AJ34" s="844">
        <v>0</v>
      </c>
      <c r="AK34" s="844">
        <v>0</v>
      </c>
      <c r="AL34" s="844">
        <v>0</v>
      </c>
      <c r="AM34" s="844">
        <v>0</v>
      </c>
      <c r="AN34" s="844">
        <v>0</v>
      </c>
      <c r="AO34" s="856">
        <f t="shared" si="1"/>
        <v>20</v>
      </c>
      <c r="AP34" s="846"/>
      <c r="AQ34" s="827"/>
      <c r="AR34" s="857">
        <f t="shared" si="2"/>
        <v>17</v>
      </c>
      <c r="AS34" s="858">
        <f t="shared" si="3"/>
        <v>17</v>
      </c>
      <c r="AT34" s="857">
        <f t="shared" si="4"/>
        <v>17</v>
      </c>
      <c r="AU34" s="857">
        <f t="shared" si="5"/>
        <v>0</v>
      </c>
      <c r="AV34" s="857">
        <f t="shared" si="15"/>
        <v>18</v>
      </c>
      <c r="AW34" s="857">
        <f t="shared" si="6"/>
        <v>18</v>
      </c>
      <c r="AX34" s="859">
        <f t="shared" si="13"/>
        <v>1</v>
      </c>
      <c r="AY34" s="859">
        <f t="shared" si="10"/>
        <v>0</v>
      </c>
      <c r="AZ34" s="200"/>
    </row>
    <row r="35" spans="1:52" s="32" customFormat="1" ht="18.5" x14ac:dyDescent="0.35">
      <c r="A35" s="25" t="s">
        <v>545</v>
      </c>
      <c r="B35" s="26" t="s">
        <v>52</v>
      </c>
      <c r="C35" s="27"/>
      <c r="D35" s="28"/>
      <c r="E35" s="33"/>
      <c r="F35" s="23"/>
      <c r="G35" s="19"/>
      <c r="H35" s="23"/>
      <c r="I35" s="1">
        <f t="shared" si="11"/>
        <v>0</v>
      </c>
      <c r="J35" s="125"/>
      <c r="K35" s="383"/>
      <c r="L35" s="375"/>
      <c r="M35" s="118"/>
      <c r="N35" s="29"/>
      <c r="O35" s="323"/>
      <c r="P35" s="29"/>
      <c r="Q35" s="133"/>
      <c r="R35" s="140"/>
      <c r="S35" s="140"/>
      <c r="T35" s="140"/>
      <c r="U35" s="140"/>
      <c r="V35" s="140"/>
      <c r="W35" s="261">
        <f t="shared" si="8"/>
        <v>0</v>
      </c>
      <c r="X35" s="826"/>
      <c r="Y35" s="886"/>
      <c r="Z35" s="867"/>
      <c r="AA35" s="847"/>
      <c r="AB35" s="867"/>
      <c r="AC35" s="849"/>
      <c r="AD35" s="850"/>
      <c r="AE35" s="851"/>
      <c r="AF35" s="870"/>
      <c r="AG35" s="871"/>
      <c r="AH35" s="870"/>
      <c r="AI35" s="872"/>
      <c r="AJ35" s="873"/>
      <c r="AK35" s="873"/>
      <c r="AL35" s="873"/>
      <c r="AM35" s="873"/>
      <c r="AN35" s="873"/>
      <c r="AO35" s="856"/>
      <c r="AP35" s="874"/>
      <c r="AQ35" s="875"/>
      <c r="AR35" s="857"/>
      <c r="AS35" s="858"/>
      <c r="AT35" s="857"/>
      <c r="AU35" s="857"/>
      <c r="AV35" s="857"/>
      <c r="AW35" s="857"/>
      <c r="AX35" s="859"/>
      <c r="AY35" s="859"/>
      <c r="AZ35" s="200"/>
    </row>
    <row r="36" spans="1:52" s="123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826">
        <f t="shared" si="9"/>
        <v>1</v>
      </c>
      <c r="Y36" s="847" t="s">
        <v>162</v>
      </c>
      <c r="Z36" s="847">
        <v>17</v>
      </c>
      <c r="AA36" s="847" t="s">
        <v>133</v>
      </c>
      <c r="AB36" s="847">
        <v>3</v>
      </c>
      <c r="AC36" s="849">
        <f t="shared" si="0"/>
        <v>20</v>
      </c>
      <c r="AD36" s="850"/>
      <c r="AE36" s="851"/>
      <c r="AF36" s="848" t="s">
        <v>158</v>
      </c>
      <c r="AG36" s="898">
        <v>2</v>
      </c>
      <c r="AH36" s="848"/>
      <c r="AI36" s="899"/>
      <c r="AJ36" s="855"/>
      <c r="AK36" s="855"/>
      <c r="AL36" s="855"/>
      <c r="AM36" s="855"/>
      <c r="AN36" s="855"/>
      <c r="AO36" s="856">
        <f t="shared" si="1"/>
        <v>22</v>
      </c>
      <c r="AP36" s="901"/>
      <c r="AQ36" s="857"/>
      <c r="AR36" s="857">
        <f t="shared" si="2"/>
        <v>18</v>
      </c>
      <c r="AS36" s="858">
        <f t="shared" si="3"/>
        <v>18</v>
      </c>
      <c r="AT36" s="857">
        <f t="shared" si="4"/>
        <v>18</v>
      </c>
      <c r="AU36" s="857">
        <f t="shared" si="5"/>
        <v>18</v>
      </c>
      <c r="AV36" s="857" t="e">
        <f t="shared" si="15"/>
        <v>#VALUE!</v>
      </c>
      <c r="AW36" s="857" t="e">
        <f t="shared" si="6"/>
        <v>#VALUE!</v>
      </c>
      <c r="AX36" s="859">
        <f t="shared" si="13"/>
        <v>1</v>
      </c>
      <c r="AY36" s="859">
        <f t="shared" si="10"/>
        <v>0</v>
      </c>
      <c r="AZ36" s="200"/>
    </row>
    <row r="37" spans="1:52" s="32" customFormat="1" ht="7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826">
        <f t="shared" si="9"/>
        <v>1</v>
      </c>
      <c r="Y37" s="886" t="s">
        <v>163</v>
      </c>
      <c r="Z37" s="847">
        <v>16</v>
      </c>
      <c r="AA37" s="847"/>
      <c r="AB37" s="847"/>
      <c r="AC37" s="849">
        <f t="shared" si="0"/>
        <v>16</v>
      </c>
      <c r="AD37" s="850"/>
      <c r="AE37" s="851"/>
      <c r="AF37" s="847" t="s">
        <v>159</v>
      </c>
      <c r="AG37" s="871">
        <v>4</v>
      </c>
      <c r="AH37" s="847"/>
      <c r="AI37" s="872"/>
      <c r="AJ37" s="873"/>
      <c r="AK37" s="873"/>
      <c r="AL37" s="873"/>
      <c r="AM37" s="873"/>
      <c r="AN37" s="873"/>
      <c r="AO37" s="856">
        <f t="shared" si="1"/>
        <v>20</v>
      </c>
      <c r="AP37" s="902"/>
      <c r="AQ37" s="875"/>
      <c r="AR37" s="857">
        <f t="shared" si="2"/>
        <v>18</v>
      </c>
      <c r="AS37" s="858">
        <f t="shared" si="3"/>
        <v>18</v>
      </c>
      <c r="AT37" s="857">
        <f t="shared" si="4"/>
        <v>18</v>
      </c>
      <c r="AU37" s="857">
        <f t="shared" si="5"/>
        <v>18</v>
      </c>
      <c r="AV37" s="857" t="e">
        <f t="shared" si="15"/>
        <v>#VALUE!</v>
      </c>
      <c r="AW37" s="857" t="e">
        <f t="shared" si="6"/>
        <v>#VALUE!</v>
      </c>
      <c r="AX37" s="859">
        <f t="shared" si="13"/>
        <v>1</v>
      </c>
      <c r="AY37" s="859">
        <f t="shared" si="10"/>
        <v>0</v>
      </c>
      <c r="AZ37" s="200"/>
    </row>
    <row r="38" spans="1:52" s="195" customFormat="1" ht="7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440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355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826">
        <f t="shared" si="9"/>
        <v>-1</v>
      </c>
      <c r="Y38" s="903" t="s">
        <v>164</v>
      </c>
      <c r="Z38" s="904">
        <v>19</v>
      </c>
      <c r="AA38" s="903"/>
      <c r="AB38" s="904"/>
      <c r="AC38" s="905">
        <f t="shared" si="0"/>
        <v>19</v>
      </c>
      <c r="AD38" s="906"/>
      <c r="AE38" s="907"/>
      <c r="AF38" s="904" t="s">
        <v>160</v>
      </c>
      <c r="AG38" s="908">
        <v>2</v>
      </c>
      <c r="AH38" s="904"/>
      <c r="AI38" s="909"/>
      <c r="AJ38" s="866"/>
      <c r="AK38" s="866"/>
      <c r="AL38" s="866"/>
      <c r="AM38" s="866"/>
      <c r="AN38" s="866"/>
      <c r="AO38" s="910">
        <f t="shared" si="1"/>
        <v>21</v>
      </c>
      <c r="AP38" s="911"/>
      <c r="AQ38" s="912"/>
      <c r="AR38" s="912">
        <f t="shared" si="2"/>
        <v>16</v>
      </c>
      <c r="AS38" s="913">
        <f t="shared" si="3"/>
        <v>16</v>
      </c>
      <c r="AT38" s="912">
        <f t="shared" si="4"/>
        <v>16</v>
      </c>
      <c r="AU38" s="912">
        <f t="shared" si="5"/>
        <v>-18</v>
      </c>
      <c r="AV38" s="912" t="e">
        <f t="shared" si="15"/>
        <v>#VALUE!</v>
      </c>
      <c r="AW38" s="912" t="e">
        <f t="shared" si="6"/>
        <v>#VALUE!</v>
      </c>
      <c r="AX38" s="859">
        <f t="shared" si="13"/>
        <v>-1</v>
      </c>
      <c r="AY38" s="859">
        <f t="shared" si="10"/>
        <v>0</v>
      </c>
      <c r="AZ38" s="200"/>
    </row>
    <row r="39" spans="1:52" s="85" customFormat="1" ht="18.5" x14ac:dyDescent="0.35">
      <c r="A39" s="25" t="s">
        <v>546</v>
      </c>
      <c r="B39" s="26" t="s">
        <v>53</v>
      </c>
      <c r="C39" s="27"/>
      <c r="D39" s="28"/>
      <c r="E39" s="33"/>
      <c r="F39" s="23"/>
      <c r="G39" s="19"/>
      <c r="H39" s="23"/>
      <c r="I39" s="1">
        <f t="shared" si="11"/>
        <v>0</v>
      </c>
      <c r="J39" s="125"/>
      <c r="K39" s="383"/>
      <c r="L39" s="375"/>
      <c r="M39" s="118"/>
      <c r="N39" s="72"/>
      <c r="O39" s="309"/>
      <c r="P39" s="72"/>
      <c r="Q39" s="135"/>
      <c r="R39" s="141"/>
      <c r="S39" s="141"/>
      <c r="T39" s="141"/>
      <c r="U39" s="141"/>
      <c r="V39" s="141"/>
      <c r="W39" s="261">
        <f t="shared" si="8"/>
        <v>0</v>
      </c>
      <c r="X39" s="826"/>
      <c r="Y39" s="886"/>
      <c r="Z39" s="867"/>
      <c r="AA39" s="847"/>
      <c r="AB39" s="867"/>
      <c r="AC39" s="849"/>
      <c r="AD39" s="850"/>
      <c r="AE39" s="851"/>
      <c r="AF39" s="914"/>
      <c r="AG39" s="915"/>
      <c r="AH39" s="914"/>
      <c r="AI39" s="916"/>
      <c r="AJ39" s="917"/>
      <c r="AK39" s="917"/>
      <c r="AL39" s="917"/>
      <c r="AM39" s="917"/>
      <c r="AN39" s="917"/>
      <c r="AO39" s="856"/>
      <c r="AP39" s="918"/>
      <c r="AQ39" s="919"/>
      <c r="AR39" s="857"/>
      <c r="AS39" s="858"/>
      <c r="AT39" s="857"/>
      <c r="AU39" s="857"/>
      <c r="AV39" s="857"/>
      <c r="AW39" s="857"/>
      <c r="AX39" s="859"/>
      <c r="AY39" s="859"/>
      <c r="AZ39" s="200"/>
    </row>
    <row r="40" spans="1:52" s="85" customFormat="1" ht="92.5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1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22</v>
      </c>
      <c r="X40" s="826">
        <f t="shared" si="9"/>
        <v>5</v>
      </c>
      <c r="Y40" s="903" t="s">
        <v>165</v>
      </c>
      <c r="Z40" s="847">
        <v>12</v>
      </c>
      <c r="AA40" s="847" t="s">
        <v>121</v>
      </c>
      <c r="AB40" s="847">
        <v>5</v>
      </c>
      <c r="AC40" s="849">
        <f t="shared" si="0"/>
        <v>17</v>
      </c>
      <c r="AD40" s="850"/>
      <c r="AE40" s="851"/>
      <c r="AF40" s="920" t="s">
        <v>166</v>
      </c>
      <c r="AG40" s="915">
        <v>4</v>
      </c>
      <c r="AH40" s="920"/>
      <c r="AI40" s="916"/>
      <c r="AJ40" s="917"/>
      <c r="AK40" s="917"/>
      <c r="AL40" s="917"/>
      <c r="AM40" s="917"/>
      <c r="AN40" s="917"/>
      <c r="AO40" s="856">
        <f t="shared" si="1"/>
        <v>21</v>
      </c>
      <c r="AP40" s="921"/>
      <c r="AQ40" s="919"/>
      <c r="AR40" s="857">
        <f t="shared" si="2"/>
        <v>18</v>
      </c>
      <c r="AS40" s="858">
        <f t="shared" si="3"/>
        <v>18</v>
      </c>
      <c r="AT40" s="857">
        <f t="shared" si="4"/>
        <v>18</v>
      </c>
      <c r="AU40" s="857">
        <f t="shared" si="5"/>
        <v>18</v>
      </c>
      <c r="AV40" s="857" t="e">
        <f t="shared" si="15"/>
        <v>#VALUE!</v>
      </c>
      <c r="AW40" s="857" t="e">
        <f t="shared" si="6"/>
        <v>#VALUE!</v>
      </c>
      <c r="AX40" s="859">
        <f t="shared" si="13"/>
        <v>5</v>
      </c>
      <c r="AY40" s="859">
        <f t="shared" si="10"/>
        <v>0</v>
      </c>
      <c r="AZ40" s="200"/>
    </row>
    <row r="41" spans="1:52" ht="77.5" x14ac:dyDescent="0.4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1"/>
        <v>11</v>
      </c>
      <c r="J41" s="274" t="s">
        <v>429</v>
      </c>
      <c r="K41" s="379">
        <v>5</v>
      </c>
      <c r="L41" s="290" t="s">
        <v>438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22</v>
      </c>
      <c r="X41" s="826">
        <f t="shared" si="9"/>
        <v>5</v>
      </c>
      <c r="Y41" s="886" t="s">
        <v>220</v>
      </c>
      <c r="Z41" s="847">
        <v>11</v>
      </c>
      <c r="AA41" s="847" t="s">
        <v>167</v>
      </c>
      <c r="AB41" s="847">
        <v>3</v>
      </c>
      <c r="AC41" s="849">
        <f t="shared" si="0"/>
        <v>14</v>
      </c>
      <c r="AD41" s="850" t="s">
        <v>209</v>
      </c>
      <c r="AE41" s="851">
        <v>3</v>
      </c>
      <c r="AF41" s="914"/>
      <c r="AG41" s="915"/>
      <c r="AH41" s="914"/>
      <c r="AI41" s="916"/>
      <c r="AJ41" s="917"/>
      <c r="AK41" s="917"/>
      <c r="AL41" s="917"/>
      <c r="AM41" s="917"/>
      <c r="AN41" s="917"/>
      <c r="AO41" s="856">
        <f t="shared" si="1"/>
        <v>17</v>
      </c>
      <c r="AP41" s="922"/>
      <c r="AQ41" s="923"/>
      <c r="AR41" s="857">
        <f t="shared" si="2"/>
        <v>17</v>
      </c>
      <c r="AS41" s="858">
        <f t="shared" si="3"/>
        <v>17</v>
      </c>
      <c r="AT41" s="857">
        <f t="shared" si="4"/>
        <v>17</v>
      </c>
      <c r="AU41" s="857">
        <f t="shared" si="5"/>
        <v>0</v>
      </c>
      <c r="AV41" s="857" t="e">
        <f t="shared" si="15"/>
        <v>#VALUE!</v>
      </c>
      <c r="AW41" s="857" t="e">
        <f t="shared" si="6"/>
        <v>#VALUE!</v>
      </c>
      <c r="AX41" s="859">
        <f t="shared" si="13"/>
        <v>5</v>
      </c>
      <c r="AY41" s="859">
        <f t="shared" si="10"/>
        <v>0</v>
      </c>
      <c r="AZ41" s="200"/>
    </row>
    <row r="42" spans="1:52" s="112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1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20</v>
      </c>
      <c r="X42" s="826">
        <f t="shared" si="9"/>
        <v>3</v>
      </c>
      <c r="Y42" s="903" t="s">
        <v>216</v>
      </c>
      <c r="Z42" s="848">
        <v>12</v>
      </c>
      <c r="AA42" s="848" t="s">
        <v>168</v>
      </c>
      <c r="AB42" s="848">
        <v>4</v>
      </c>
      <c r="AC42" s="849">
        <f t="shared" si="0"/>
        <v>16</v>
      </c>
      <c r="AD42" s="850" t="s">
        <v>208</v>
      </c>
      <c r="AE42" s="851">
        <v>3</v>
      </c>
      <c r="AF42" s="848"/>
      <c r="AG42" s="915"/>
      <c r="AH42" s="848"/>
      <c r="AI42" s="916"/>
      <c r="AJ42" s="917"/>
      <c r="AK42" s="917"/>
      <c r="AL42" s="917"/>
      <c r="AM42" s="917"/>
      <c r="AN42" s="917"/>
      <c r="AO42" s="856">
        <f t="shared" si="1"/>
        <v>19</v>
      </c>
      <c r="AP42" s="848"/>
      <c r="AQ42" s="924"/>
      <c r="AR42" s="857">
        <f t="shared" si="2"/>
        <v>16</v>
      </c>
      <c r="AS42" s="858">
        <f t="shared" si="3"/>
        <v>16</v>
      </c>
      <c r="AT42" s="857">
        <f t="shared" si="4"/>
        <v>16</v>
      </c>
      <c r="AU42" s="857">
        <f t="shared" si="5"/>
        <v>-18</v>
      </c>
      <c r="AV42" s="857" t="e">
        <f t="shared" si="15"/>
        <v>#VALUE!</v>
      </c>
      <c r="AW42" s="857" t="e">
        <f t="shared" si="6"/>
        <v>#VALUE!</v>
      </c>
      <c r="AX42" s="859">
        <f t="shared" si="13"/>
        <v>3</v>
      </c>
      <c r="AY42" s="859">
        <f t="shared" si="10"/>
        <v>0</v>
      </c>
      <c r="AZ42" s="200"/>
    </row>
    <row r="43" spans="1:52" s="90" customFormat="1" ht="18.5" x14ac:dyDescent="0.35">
      <c r="A43" s="25" t="s">
        <v>547</v>
      </c>
      <c r="B43" s="26" t="s">
        <v>102</v>
      </c>
      <c r="C43" s="26"/>
      <c r="D43" s="25"/>
      <c r="E43" s="33"/>
      <c r="F43" s="23"/>
      <c r="G43" s="19"/>
      <c r="H43" s="23"/>
      <c r="I43" s="1">
        <f t="shared" si="11"/>
        <v>0</v>
      </c>
      <c r="J43" s="125"/>
      <c r="K43" s="383"/>
      <c r="L43" s="125"/>
      <c r="M43" s="118"/>
      <c r="N43" s="87"/>
      <c r="O43" s="457"/>
      <c r="P43" s="87"/>
      <c r="Q43" s="137"/>
      <c r="R43" s="144"/>
      <c r="S43" s="144"/>
      <c r="T43" s="144"/>
      <c r="U43" s="144"/>
      <c r="V43" s="144"/>
      <c r="W43" s="261">
        <f t="shared" si="8"/>
        <v>0</v>
      </c>
      <c r="X43" s="826"/>
      <c r="Y43" s="886"/>
      <c r="Z43" s="887"/>
      <c r="AA43" s="847"/>
      <c r="AB43" s="887"/>
      <c r="AC43" s="849"/>
      <c r="AD43" s="850"/>
      <c r="AE43" s="851"/>
      <c r="AF43" s="888"/>
      <c r="AG43" s="889"/>
      <c r="AH43" s="888"/>
      <c r="AI43" s="890"/>
      <c r="AJ43" s="891"/>
      <c r="AK43" s="891"/>
      <c r="AL43" s="891"/>
      <c r="AM43" s="891"/>
      <c r="AN43" s="891"/>
      <c r="AO43" s="856"/>
      <c r="AP43" s="892"/>
      <c r="AQ43" s="893"/>
      <c r="AR43" s="857"/>
      <c r="AS43" s="858"/>
      <c r="AT43" s="857"/>
      <c r="AU43" s="857"/>
      <c r="AV43" s="857"/>
      <c r="AW43" s="857"/>
      <c r="AX43" s="859"/>
      <c r="AY43" s="859"/>
      <c r="AZ43" s="200"/>
    </row>
    <row r="44" spans="1:52" s="123" customFormat="1" ht="7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1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826">
        <f t="shared" si="9"/>
        <v>0</v>
      </c>
      <c r="Y44" s="847" t="s">
        <v>155</v>
      </c>
      <c r="Z44" s="848">
        <v>8</v>
      </c>
      <c r="AA44" s="847" t="s">
        <v>156</v>
      </c>
      <c r="AB44" s="848">
        <v>4</v>
      </c>
      <c r="AC44" s="849">
        <f t="shared" si="0"/>
        <v>12</v>
      </c>
      <c r="AD44" s="865" t="s">
        <v>205</v>
      </c>
      <c r="AE44" s="851">
        <v>6</v>
      </c>
      <c r="AF44" s="859"/>
      <c r="AG44" s="898"/>
      <c r="AH44" s="852"/>
      <c r="AI44" s="854"/>
      <c r="AJ44" s="925"/>
      <c r="AK44" s="925"/>
      <c r="AL44" s="925"/>
      <c r="AM44" s="925"/>
      <c r="AN44" s="925"/>
      <c r="AO44" s="856">
        <f t="shared" si="1"/>
        <v>18</v>
      </c>
      <c r="AP44" s="926" t="s">
        <v>157</v>
      </c>
      <c r="AQ44" s="857"/>
      <c r="AR44" s="857">
        <f t="shared" si="2"/>
        <v>17</v>
      </c>
      <c r="AS44" s="858">
        <f t="shared" si="3"/>
        <v>17</v>
      </c>
      <c r="AT44" s="857">
        <f t="shared" si="4"/>
        <v>17</v>
      </c>
      <c r="AU44" s="857">
        <f t="shared" si="5"/>
        <v>0</v>
      </c>
      <c r="AV44" s="857">
        <f>(((AC44+AE44)*17)-(17*17))+(AG44*17)+AI44+AJ44+AK44+AL44+AM44+AN44</f>
        <v>17</v>
      </c>
      <c r="AW44" s="857">
        <f t="shared" si="6"/>
        <v>17</v>
      </c>
      <c r="AX44" s="859">
        <f t="shared" si="13"/>
        <v>0</v>
      </c>
      <c r="AY44" s="859">
        <f t="shared" si="10"/>
        <v>0</v>
      </c>
      <c r="AZ44" s="200"/>
    </row>
    <row r="45" spans="1:52" s="123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1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826">
        <f t="shared" si="9"/>
        <v>0</v>
      </c>
      <c r="Y45" s="847"/>
      <c r="Z45" s="848"/>
      <c r="AA45" s="847"/>
      <c r="AB45" s="848"/>
      <c r="AC45" s="849"/>
      <c r="AD45" s="865"/>
      <c r="AE45" s="851"/>
      <c r="AF45" s="859"/>
      <c r="AG45" s="898"/>
      <c r="AH45" s="852"/>
      <c r="AI45" s="854"/>
      <c r="AJ45" s="925"/>
      <c r="AK45" s="925"/>
      <c r="AL45" s="925"/>
      <c r="AM45" s="925"/>
      <c r="AN45" s="925"/>
      <c r="AO45" s="856"/>
      <c r="AP45" s="926"/>
      <c r="AQ45" s="857"/>
      <c r="AR45" s="857"/>
      <c r="AS45" s="858"/>
      <c r="AT45" s="857"/>
      <c r="AU45" s="857"/>
      <c r="AV45" s="857"/>
      <c r="AW45" s="857"/>
      <c r="AX45" s="859">
        <f t="shared" si="13"/>
        <v>0</v>
      </c>
      <c r="AY45" s="859">
        <f t="shared" si="10"/>
        <v>0</v>
      </c>
      <c r="AZ45" s="200"/>
    </row>
    <row r="46" spans="1:52" s="32" customFormat="1" ht="18.5" x14ac:dyDescent="0.35">
      <c r="A46" s="25" t="s">
        <v>8</v>
      </c>
      <c r="B46" s="26" t="s">
        <v>54</v>
      </c>
      <c r="C46" s="86"/>
      <c r="D46" s="28"/>
      <c r="E46" s="33"/>
      <c r="F46" s="23"/>
      <c r="G46" s="19"/>
      <c r="H46" s="23"/>
      <c r="I46" s="1">
        <f t="shared" si="11"/>
        <v>0</v>
      </c>
      <c r="J46" s="125"/>
      <c r="K46" s="383"/>
      <c r="L46" s="125"/>
      <c r="M46" s="118"/>
      <c r="N46" s="29"/>
      <c r="O46" s="323"/>
      <c r="P46" s="29"/>
      <c r="Q46" s="133"/>
      <c r="R46" s="140"/>
      <c r="S46" s="140"/>
      <c r="T46" s="140"/>
      <c r="U46" s="140"/>
      <c r="V46" s="140"/>
      <c r="W46" s="261">
        <f t="shared" si="8"/>
        <v>0</v>
      </c>
      <c r="X46" s="826"/>
      <c r="Y46" s="886"/>
      <c r="Z46" s="867"/>
      <c r="AA46" s="847"/>
      <c r="AB46" s="867"/>
      <c r="AC46" s="849"/>
      <c r="AD46" s="850"/>
      <c r="AE46" s="851"/>
      <c r="AF46" s="870"/>
      <c r="AG46" s="871"/>
      <c r="AH46" s="870"/>
      <c r="AI46" s="872"/>
      <c r="AJ46" s="873"/>
      <c r="AK46" s="873"/>
      <c r="AL46" s="873"/>
      <c r="AM46" s="873"/>
      <c r="AN46" s="873"/>
      <c r="AO46" s="856"/>
      <c r="AP46" s="874"/>
      <c r="AQ46" s="875"/>
      <c r="AR46" s="857"/>
      <c r="AS46" s="858"/>
      <c r="AT46" s="857"/>
      <c r="AU46" s="857"/>
      <c r="AV46" s="857"/>
      <c r="AW46" s="857"/>
      <c r="AX46" s="859"/>
      <c r="AY46" s="859"/>
      <c r="AZ46" s="200"/>
    </row>
    <row r="47" spans="1:52" s="8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1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826">
        <f t="shared" si="9"/>
        <v>2</v>
      </c>
      <c r="Y47" s="894"/>
      <c r="Z47" s="861"/>
      <c r="AA47" s="860"/>
      <c r="AB47" s="861"/>
      <c r="AC47" s="849">
        <f t="shared" si="0"/>
        <v>0</v>
      </c>
      <c r="AD47" s="862"/>
      <c r="AE47" s="863"/>
      <c r="AF47" s="894"/>
      <c r="AG47" s="871"/>
      <c r="AH47" s="894"/>
      <c r="AI47" s="872"/>
      <c r="AJ47" s="873">
        <v>0</v>
      </c>
      <c r="AK47" s="873">
        <v>0</v>
      </c>
      <c r="AL47" s="873">
        <v>0</v>
      </c>
      <c r="AM47" s="873">
        <v>0</v>
      </c>
      <c r="AN47" s="873"/>
      <c r="AO47" s="856">
        <f t="shared" si="1"/>
        <v>0</v>
      </c>
      <c r="AP47" s="927"/>
      <c r="AQ47" s="875"/>
      <c r="AR47" s="857">
        <f t="shared" si="2"/>
        <v>19</v>
      </c>
      <c r="AS47" s="858">
        <f t="shared" si="3"/>
        <v>19</v>
      </c>
      <c r="AT47" s="857">
        <f t="shared" si="4"/>
        <v>19</v>
      </c>
      <c r="AU47" s="857">
        <f t="shared" si="5"/>
        <v>36</v>
      </c>
      <c r="AV47" s="857" t="e">
        <f t="shared" ref="AV47:AV54" si="16">L47+N47+(P47*10)+R47+S47+T47+U47+V47+W47</f>
        <v>#VALUE!</v>
      </c>
      <c r="AW47" s="857" t="e">
        <f t="shared" si="6"/>
        <v>#VALUE!</v>
      </c>
      <c r="AX47" s="859">
        <f t="shared" si="13"/>
        <v>2</v>
      </c>
      <c r="AY47" s="859">
        <f t="shared" si="10"/>
        <v>0</v>
      </c>
      <c r="AZ47" s="200"/>
    </row>
    <row r="48" spans="1:52" s="8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432</v>
      </c>
      <c r="F48" s="215">
        <v>21</v>
      </c>
      <c r="G48" s="253">
        <v>0</v>
      </c>
      <c r="H48" s="215">
        <v>0</v>
      </c>
      <c r="I48" s="279">
        <f t="shared" si="11"/>
        <v>21</v>
      </c>
      <c r="J48" s="296"/>
      <c r="K48" s="380"/>
      <c r="L48" s="280"/>
      <c r="M48" s="256"/>
      <c r="N48" s="288" t="s">
        <v>442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826">
        <f t="shared" si="9"/>
        <v>4</v>
      </c>
      <c r="Y48" s="894"/>
      <c r="Z48" s="861"/>
      <c r="AA48" s="860"/>
      <c r="AB48" s="861"/>
      <c r="AC48" s="849">
        <f t="shared" si="0"/>
        <v>0</v>
      </c>
      <c r="AD48" s="862"/>
      <c r="AE48" s="863"/>
      <c r="AF48" s="928"/>
      <c r="AG48" s="871"/>
      <c r="AH48" s="928"/>
      <c r="AI48" s="872"/>
      <c r="AJ48" s="873">
        <v>0</v>
      </c>
      <c r="AK48" s="873">
        <v>0</v>
      </c>
      <c r="AL48" s="873">
        <v>0</v>
      </c>
      <c r="AM48" s="873">
        <v>0</v>
      </c>
      <c r="AN48" s="873">
        <v>0</v>
      </c>
      <c r="AO48" s="856">
        <f t="shared" si="1"/>
        <v>0</v>
      </c>
      <c r="AP48" s="874"/>
      <c r="AQ48" s="875"/>
      <c r="AR48" s="857">
        <f t="shared" si="2"/>
        <v>21</v>
      </c>
      <c r="AS48" s="858">
        <f t="shared" si="3"/>
        <v>21</v>
      </c>
      <c r="AT48" s="857">
        <f t="shared" si="4"/>
        <v>21</v>
      </c>
      <c r="AU48" s="857">
        <f t="shared" si="5"/>
        <v>72</v>
      </c>
      <c r="AV48" s="857" t="e">
        <f t="shared" si="16"/>
        <v>#VALUE!</v>
      </c>
      <c r="AW48" s="857" t="e">
        <f t="shared" si="6"/>
        <v>#VALUE!</v>
      </c>
      <c r="AX48" s="859">
        <f t="shared" si="13"/>
        <v>4</v>
      </c>
      <c r="AY48" s="859">
        <f t="shared" si="10"/>
        <v>0</v>
      </c>
      <c r="AZ48" s="200"/>
    </row>
    <row r="49" spans="1:52" s="93" customFormat="1" ht="31" x14ac:dyDescent="0.4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433</v>
      </c>
      <c r="F49" s="215">
        <v>18</v>
      </c>
      <c r="G49" s="253">
        <v>0</v>
      </c>
      <c r="H49" s="215">
        <v>0</v>
      </c>
      <c r="I49" s="279">
        <f t="shared" si="11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826">
        <f t="shared" si="9"/>
        <v>1</v>
      </c>
      <c r="Y49" s="896"/>
      <c r="Z49" s="861"/>
      <c r="AA49" s="860"/>
      <c r="AB49" s="861"/>
      <c r="AC49" s="849">
        <f t="shared" si="0"/>
        <v>0</v>
      </c>
      <c r="AD49" s="862"/>
      <c r="AE49" s="863"/>
      <c r="AF49" s="929"/>
      <c r="AG49" s="842"/>
      <c r="AH49" s="929"/>
      <c r="AI49" s="843"/>
      <c r="AJ49" s="844">
        <v>0</v>
      </c>
      <c r="AK49" s="844">
        <v>0</v>
      </c>
      <c r="AL49" s="844">
        <v>0</v>
      </c>
      <c r="AM49" s="844">
        <v>0</v>
      </c>
      <c r="AN49" s="844">
        <v>0</v>
      </c>
      <c r="AO49" s="856">
        <f t="shared" si="1"/>
        <v>0</v>
      </c>
      <c r="AP49" s="846"/>
      <c r="AQ49" s="827"/>
      <c r="AR49" s="857">
        <f t="shared" si="2"/>
        <v>18</v>
      </c>
      <c r="AS49" s="858">
        <f t="shared" si="3"/>
        <v>18</v>
      </c>
      <c r="AT49" s="857">
        <f t="shared" si="4"/>
        <v>18</v>
      </c>
      <c r="AU49" s="857">
        <f t="shared" si="5"/>
        <v>18</v>
      </c>
      <c r="AV49" s="857" t="e">
        <f t="shared" si="16"/>
        <v>#VALUE!</v>
      </c>
      <c r="AW49" s="857" t="e">
        <f t="shared" si="6"/>
        <v>#VALUE!</v>
      </c>
      <c r="AX49" s="859">
        <f t="shared" si="13"/>
        <v>1</v>
      </c>
      <c r="AY49" s="859">
        <f t="shared" si="10"/>
        <v>0</v>
      </c>
      <c r="AZ49" s="200"/>
    </row>
    <row r="50" spans="1:52" s="82" customFormat="1" ht="31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1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826">
        <f>W50</f>
        <v>0</v>
      </c>
      <c r="Y50" s="894"/>
      <c r="Z50" s="861"/>
      <c r="AA50" s="861"/>
      <c r="AB50" s="861"/>
      <c r="AC50" s="849">
        <f t="shared" si="0"/>
        <v>0</v>
      </c>
      <c r="AD50" s="862"/>
      <c r="AE50" s="863"/>
      <c r="AF50" s="928"/>
      <c r="AG50" s="871"/>
      <c r="AH50" s="928"/>
      <c r="AI50" s="872"/>
      <c r="AJ50" s="873">
        <v>0</v>
      </c>
      <c r="AK50" s="873">
        <v>0</v>
      </c>
      <c r="AL50" s="873">
        <v>0</v>
      </c>
      <c r="AM50" s="873">
        <v>0</v>
      </c>
      <c r="AN50" s="873"/>
      <c r="AO50" s="856">
        <f t="shared" si="1"/>
        <v>0</v>
      </c>
      <c r="AP50" s="921" t="s">
        <v>139</v>
      </c>
      <c r="AQ50" s="875"/>
      <c r="AR50" s="857">
        <f t="shared" si="2"/>
        <v>0</v>
      </c>
      <c r="AS50" s="858">
        <f t="shared" si="3"/>
        <v>0</v>
      </c>
      <c r="AT50" s="857">
        <f t="shared" si="4"/>
        <v>0</v>
      </c>
      <c r="AU50" s="857">
        <f t="shared" si="5"/>
        <v>-306</v>
      </c>
      <c r="AV50" s="857">
        <f t="shared" si="16"/>
        <v>0</v>
      </c>
      <c r="AW50" s="857">
        <f t="shared" si="6"/>
        <v>-306</v>
      </c>
      <c r="AX50" s="859">
        <f>(I50+K50+M50+Q50)</f>
        <v>0</v>
      </c>
      <c r="AY50" s="859">
        <f t="shared" si="10"/>
        <v>0</v>
      </c>
      <c r="AZ50" s="200" t="s">
        <v>587</v>
      </c>
    </row>
    <row r="51" spans="1:52" s="8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1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826">
        <f t="shared" si="9"/>
        <v>0</v>
      </c>
      <c r="Y51" s="894"/>
      <c r="Z51" s="861"/>
      <c r="AA51" s="861"/>
      <c r="AB51" s="861"/>
      <c r="AC51" s="849"/>
      <c r="AD51" s="862"/>
      <c r="AE51" s="863"/>
      <c r="AF51" s="928"/>
      <c r="AG51" s="871"/>
      <c r="AH51" s="928"/>
      <c r="AI51" s="872"/>
      <c r="AJ51" s="873"/>
      <c r="AK51" s="873"/>
      <c r="AL51" s="873"/>
      <c r="AM51" s="873"/>
      <c r="AN51" s="873"/>
      <c r="AO51" s="856"/>
      <c r="AP51" s="921"/>
      <c r="AQ51" s="875"/>
      <c r="AR51" s="857"/>
      <c r="AS51" s="858"/>
      <c r="AT51" s="857"/>
      <c r="AU51" s="857"/>
      <c r="AV51" s="857"/>
      <c r="AW51" s="857"/>
      <c r="AX51" s="859">
        <f t="shared" si="13"/>
        <v>0</v>
      </c>
      <c r="AY51" s="859">
        <f t="shared" si="10"/>
        <v>0</v>
      </c>
      <c r="AZ51" s="200"/>
    </row>
    <row r="52" spans="1:52" s="32" customFormat="1" ht="18.5" x14ac:dyDescent="0.35">
      <c r="A52" s="25" t="s">
        <v>548</v>
      </c>
      <c r="B52" s="26" t="s">
        <v>31</v>
      </c>
      <c r="C52" s="27"/>
      <c r="D52" s="28"/>
      <c r="E52" s="204"/>
      <c r="F52" s="23"/>
      <c r="G52" s="19"/>
      <c r="H52" s="23"/>
      <c r="I52" s="1">
        <f t="shared" si="11"/>
        <v>0</v>
      </c>
      <c r="J52" s="125"/>
      <c r="K52" s="383"/>
      <c r="L52" s="125"/>
      <c r="M52" s="118"/>
      <c r="N52" s="29"/>
      <c r="O52" s="323"/>
      <c r="P52" s="29"/>
      <c r="Q52" s="133"/>
      <c r="R52" s="140"/>
      <c r="S52" s="140"/>
      <c r="T52" s="140"/>
      <c r="U52" s="140"/>
      <c r="V52" s="140"/>
      <c r="W52" s="261">
        <f t="shared" si="8"/>
        <v>0</v>
      </c>
      <c r="X52" s="826"/>
      <c r="Y52" s="886"/>
      <c r="Z52" s="867"/>
      <c r="AA52" s="847"/>
      <c r="AB52" s="867"/>
      <c r="AC52" s="849"/>
      <c r="AD52" s="850"/>
      <c r="AE52" s="851"/>
      <c r="AF52" s="870"/>
      <c r="AG52" s="871"/>
      <c r="AH52" s="870"/>
      <c r="AI52" s="872"/>
      <c r="AJ52" s="873"/>
      <c r="AK52" s="873"/>
      <c r="AL52" s="873"/>
      <c r="AM52" s="873"/>
      <c r="AN52" s="873"/>
      <c r="AO52" s="856"/>
      <c r="AP52" s="874"/>
      <c r="AQ52" s="875"/>
      <c r="AR52" s="857"/>
      <c r="AS52" s="858"/>
      <c r="AT52" s="857"/>
      <c r="AU52" s="857"/>
      <c r="AV52" s="857"/>
      <c r="AW52" s="857"/>
      <c r="AX52" s="859"/>
      <c r="AY52" s="859"/>
      <c r="AZ52" s="200"/>
    </row>
    <row r="53" spans="1:52" s="82" customFormat="1" ht="62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11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/>
      <c r="P53" s="386" t="s">
        <v>449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826">
        <f t="shared" si="9"/>
        <v>-1</v>
      </c>
      <c r="Y53" s="894" t="s">
        <v>140</v>
      </c>
      <c r="Z53" s="860">
        <v>15</v>
      </c>
      <c r="AA53" s="860" t="s">
        <v>143</v>
      </c>
      <c r="AB53" s="860">
        <v>1</v>
      </c>
      <c r="AC53" s="849">
        <f t="shared" si="0"/>
        <v>16</v>
      </c>
      <c r="AD53" s="862"/>
      <c r="AE53" s="863"/>
      <c r="AF53" s="894" t="s">
        <v>144</v>
      </c>
      <c r="AG53" s="930">
        <v>2</v>
      </c>
      <c r="AH53" s="894"/>
      <c r="AI53" s="931"/>
      <c r="AJ53" s="932">
        <v>0</v>
      </c>
      <c r="AK53" s="932">
        <v>0</v>
      </c>
      <c r="AL53" s="932">
        <v>0</v>
      </c>
      <c r="AM53" s="932">
        <v>0</v>
      </c>
      <c r="AN53" s="932">
        <v>0</v>
      </c>
      <c r="AO53" s="856">
        <f t="shared" si="1"/>
        <v>18</v>
      </c>
      <c r="AP53" s="874"/>
      <c r="AQ53" s="875"/>
      <c r="AR53" s="857">
        <f t="shared" si="2"/>
        <v>16</v>
      </c>
      <c r="AS53" s="858">
        <f t="shared" si="3"/>
        <v>16</v>
      </c>
      <c r="AT53" s="857">
        <f t="shared" si="4"/>
        <v>16</v>
      </c>
      <c r="AU53" s="857">
        <f t="shared" si="5"/>
        <v>-18</v>
      </c>
      <c r="AV53" s="857" t="e">
        <f t="shared" si="16"/>
        <v>#VALUE!</v>
      </c>
      <c r="AW53" s="857" t="e">
        <f t="shared" si="6"/>
        <v>#VALUE!</v>
      </c>
      <c r="AX53" s="859">
        <f t="shared" si="13"/>
        <v>-1</v>
      </c>
      <c r="AY53" s="859">
        <f t="shared" si="10"/>
        <v>0</v>
      </c>
      <c r="AZ53" s="200"/>
    </row>
    <row r="54" spans="1:52" s="82" customFormat="1" ht="72.5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11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/>
      <c r="P54" s="387" t="s">
        <v>450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16</v>
      </c>
      <c r="X54" s="826">
        <f t="shared" si="9"/>
        <v>-1</v>
      </c>
      <c r="Y54" s="894" t="s">
        <v>214</v>
      </c>
      <c r="Z54" s="860">
        <v>12</v>
      </c>
      <c r="AA54" s="860" t="s">
        <v>145</v>
      </c>
      <c r="AB54" s="860">
        <v>4</v>
      </c>
      <c r="AC54" s="849">
        <f t="shared" si="0"/>
        <v>16</v>
      </c>
      <c r="AD54" s="862" t="s">
        <v>200</v>
      </c>
      <c r="AE54" s="863">
        <v>3</v>
      </c>
      <c r="AF54" s="894" t="s">
        <v>146</v>
      </c>
      <c r="AG54" s="930">
        <v>4</v>
      </c>
      <c r="AH54" s="894"/>
      <c r="AI54" s="931"/>
      <c r="AJ54" s="932">
        <v>0</v>
      </c>
      <c r="AK54" s="932">
        <v>0</v>
      </c>
      <c r="AL54" s="932">
        <v>0</v>
      </c>
      <c r="AM54" s="932">
        <v>0</v>
      </c>
      <c r="AN54" s="932">
        <v>0</v>
      </c>
      <c r="AO54" s="856">
        <f t="shared" si="1"/>
        <v>23</v>
      </c>
      <c r="AP54" s="874"/>
      <c r="AQ54" s="875"/>
      <c r="AR54" s="857">
        <f t="shared" si="2"/>
        <v>16</v>
      </c>
      <c r="AS54" s="858">
        <f t="shared" si="3"/>
        <v>16</v>
      </c>
      <c r="AT54" s="857">
        <f t="shared" si="4"/>
        <v>16</v>
      </c>
      <c r="AU54" s="857">
        <f t="shared" si="5"/>
        <v>-18</v>
      </c>
      <c r="AV54" s="857" t="e">
        <f t="shared" si="16"/>
        <v>#VALUE!</v>
      </c>
      <c r="AW54" s="857" t="e">
        <f t="shared" si="6"/>
        <v>#VALUE!</v>
      </c>
      <c r="AX54" s="859">
        <f t="shared" si="13"/>
        <v>-1</v>
      </c>
      <c r="AY54" s="859">
        <f t="shared" si="10"/>
        <v>0</v>
      </c>
      <c r="AZ54" s="200"/>
    </row>
    <row r="55" spans="1:52" ht="59" x14ac:dyDescent="0.4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11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/>
      <c r="P55" s="385" t="s">
        <v>451</v>
      </c>
      <c r="Q55" s="306"/>
      <c r="R55" s="293"/>
      <c r="S55" s="293"/>
      <c r="T55" s="293"/>
      <c r="U55" s="293"/>
      <c r="V55" s="293"/>
      <c r="W55" s="261">
        <f t="shared" si="8"/>
        <v>16</v>
      </c>
      <c r="X55" s="826">
        <f t="shared" si="9"/>
        <v>-1</v>
      </c>
      <c r="Y55" s="933"/>
      <c r="Z55" s="933"/>
      <c r="AA55" s="933"/>
      <c r="AB55" s="933"/>
      <c r="AC55" s="933"/>
      <c r="AD55" s="933"/>
      <c r="AE55" s="933"/>
      <c r="AF55" s="933"/>
      <c r="AG55" s="933"/>
      <c r="AH55" s="933"/>
      <c r="AI55" s="933"/>
      <c r="AJ55" s="933"/>
      <c r="AK55" s="933"/>
      <c r="AL55" s="933"/>
      <c r="AM55" s="933"/>
      <c r="AN55" s="933"/>
      <c r="AO55" s="933"/>
      <c r="AP55" s="933"/>
      <c r="AQ55" s="923"/>
      <c r="AR55" s="923"/>
      <c r="AS55" s="923"/>
      <c r="AT55" s="923"/>
      <c r="AU55" s="923"/>
      <c r="AV55" s="923"/>
      <c r="AW55" s="923"/>
      <c r="AX55" s="859">
        <f t="shared" si="13"/>
        <v>-1</v>
      </c>
      <c r="AY55" s="859">
        <f t="shared" si="10"/>
        <v>0</v>
      </c>
      <c r="AZ55" s="200"/>
    </row>
    <row r="56" spans="1:52" s="93" customFormat="1" ht="18.5" x14ac:dyDescent="0.4">
      <c r="A56" s="94" t="s">
        <v>549</v>
      </c>
      <c r="B56" s="95" t="s">
        <v>98</v>
      </c>
      <c r="C56" s="96"/>
      <c r="D56" s="97"/>
      <c r="E56" s="91"/>
      <c r="F56" s="98"/>
      <c r="G56" s="77"/>
      <c r="H56" s="98"/>
      <c r="I56" s="1">
        <f t="shared" si="11"/>
        <v>0</v>
      </c>
      <c r="J56" s="125"/>
      <c r="K56" s="383"/>
      <c r="L56" s="128"/>
      <c r="M56" s="119"/>
      <c r="N56" s="92">
        <f ca="1">N56</f>
        <v>0</v>
      </c>
      <c r="O56" s="262"/>
      <c r="P56" s="92"/>
      <c r="Q56" s="132"/>
      <c r="R56" s="139"/>
      <c r="S56" s="139"/>
      <c r="T56" s="139"/>
      <c r="U56" s="139"/>
      <c r="V56" s="139"/>
      <c r="W56" s="261">
        <f t="shared" si="8"/>
        <v>0</v>
      </c>
      <c r="X56" s="826"/>
      <c r="Y56" s="896"/>
      <c r="Z56" s="934"/>
      <c r="AA56" s="860"/>
      <c r="AB56" s="934"/>
      <c r="AC56" s="849"/>
      <c r="AD56" s="862"/>
      <c r="AE56" s="863"/>
      <c r="AF56" s="897"/>
      <c r="AG56" s="842"/>
      <c r="AH56" s="897"/>
      <c r="AI56" s="843"/>
      <c r="AJ56" s="844"/>
      <c r="AK56" s="844"/>
      <c r="AL56" s="844"/>
      <c r="AM56" s="844"/>
      <c r="AN56" s="844"/>
      <c r="AO56" s="856"/>
      <c r="AP56" s="846"/>
      <c r="AQ56" s="827"/>
      <c r="AR56" s="857"/>
      <c r="AS56" s="858"/>
      <c r="AT56" s="857"/>
      <c r="AU56" s="857"/>
      <c r="AV56" s="857"/>
      <c r="AW56" s="857"/>
      <c r="AX56" s="859"/>
      <c r="AY56" s="859"/>
      <c r="AZ56" s="200"/>
    </row>
    <row r="57" spans="1:52" s="93" customFormat="1" ht="54" x14ac:dyDescent="0.4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448</v>
      </c>
      <c r="F57" s="215">
        <v>16</v>
      </c>
      <c r="G57" s="253" t="s">
        <v>133</v>
      </c>
      <c r="H57" s="215">
        <v>3</v>
      </c>
      <c r="I57" s="254">
        <f t="shared" si="11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826">
        <f t="shared" si="9"/>
        <v>2</v>
      </c>
      <c r="Y57" s="896" t="s">
        <v>132</v>
      </c>
      <c r="Z57" s="861">
        <v>14</v>
      </c>
      <c r="AA57" s="860" t="s">
        <v>133</v>
      </c>
      <c r="AB57" s="861">
        <v>3</v>
      </c>
      <c r="AC57" s="849">
        <f t="shared" ref="AC57:AC68" si="17">Z57+AB57</f>
        <v>17</v>
      </c>
      <c r="AD57" s="862" t="s">
        <v>211</v>
      </c>
      <c r="AE57" s="863">
        <v>3</v>
      </c>
      <c r="AF57" s="897"/>
      <c r="AG57" s="842"/>
      <c r="AH57" s="897"/>
      <c r="AI57" s="843"/>
      <c r="AJ57" s="844"/>
      <c r="AK57" s="844"/>
      <c r="AL57" s="844"/>
      <c r="AM57" s="844"/>
      <c r="AN57" s="844"/>
      <c r="AO57" s="856">
        <f t="shared" ref="AO57:AO68" si="18">AC57+AE57+AG57+AI57+AJ57+AK57+AL57+AM57+AN57</f>
        <v>20</v>
      </c>
      <c r="AP57" s="846"/>
      <c r="AQ57" s="827"/>
      <c r="AR57" s="857">
        <f t="shared" ref="AR57:AR68" si="19">I57+M57</f>
        <v>19</v>
      </c>
      <c r="AS57" s="858">
        <f t="shared" ref="AS57:AS68" si="20">AR57+O57</f>
        <v>19</v>
      </c>
      <c r="AT57" s="857">
        <f t="shared" ref="AT57:AT68" si="21">AR57</f>
        <v>19</v>
      </c>
      <c r="AU57" s="857">
        <f t="shared" ref="AU57:AU68" si="22">(((I57+M57)*18)-(17*18))+(O57*10)+Q57+R57+S57+T57+U57+V57</f>
        <v>36</v>
      </c>
      <c r="AV57" s="857">
        <f t="shared" ref="AV57:AV68" si="23">L57+N57+(P57*10)+R57+S57+T57+U57+V57+W57</f>
        <v>19</v>
      </c>
      <c r="AW57" s="857">
        <f t="shared" ref="AW57:AW68" si="24">AU57+AV57</f>
        <v>55</v>
      </c>
      <c r="AX57" s="859">
        <f t="shared" si="13"/>
        <v>2</v>
      </c>
      <c r="AY57" s="859">
        <f t="shared" si="10"/>
        <v>0</v>
      </c>
      <c r="AZ57" s="200"/>
    </row>
    <row r="58" spans="1:52" s="93" customFormat="1" ht="54" x14ac:dyDescent="0.4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366</v>
      </c>
      <c r="F58" s="215">
        <v>12</v>
      </c>
      <c r="G58" s="318" t="s">
        <v>367</v>
      </c>
      <c r="H58" s="215">
        <v>8</v>
      </c>
      <c r="I58" s="254">
        <f t="shared" si="11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826">
        <f t="shared" si="9"/>
        <v>3</v>
      </c>
      <c r="Y58" s="896" t="s">
        <v>134</v>
      </c>
      <c r="Z58" s="861">
        <v>12</v>
      </c>
      <c r="AA58" s="860" t="s">
        <v>161</v>
      </c>
      <c r="AB58" s="861">
        <v>4</v>
      </c>
      <c r="AC58" s="849">
        <f t="shared" si="17"/>
        <v>16</v>
      </c>
      <c r="AD58" s="862" t="s">
        <v>206</v>
      </c>
      <c r="AE58" s="863">
        <v>3</v>
      </c>
      <c r="AF58" s="897"/>
      <c r="AG58" s="842"/>
      <c r="AH58" s="897"/>
      <c r="AI58" s="843"/>
      <c r="AJ58" s="844"/>
      <c r="AK58" s="844"/>
      <c r="AL58" s="844"/>
      <c r="AM58" s="844"/>
      <c r="AN58" s="844"/>
      <c r="AO58" s="856">
        <f t="shared" si="18"/>
        <v>19</v>
      </c>
      <c r="AP58" s="846"/>
      <c r="AQ58" s="827"/>
      <c r="AR58" s="857">
        <f t="shared" si="19"/>
        <v>20</v>
      </c>
      <c r="AS58" s="858">
        <f t="shared" si="20"/>
        <v>20</v>
      </c>
      <c r="AT58" s="857">
        <f t="shared" si="21"/>
        <v>20</v>
      </c>
      <c r="AU58" s="857">
        <f t="shared" si="22"/>
        <v>54</v>
      </c>
      <c r="AV58" s="857">
        <f t="shared" si="23"/>
        <v>20</v>
      </c>
      <c r="AW58" s="857">
        <f t="shared" si="24"/>
        <v>74</v>
      </c>
      <c r="AX58" s="859">
        <f t="shared" si="13"/>
        <v>3</v>
      </c>
      <c r="AY58" s="859">
        <f t="shared" si="10"/>
        <v>0</v>
      </c>
      <c r="AZ58" s="200"/>
    </row>
    <row r="59" spans="1:52" s="93" customFormat="1" ht="54" x14ac:dyDescent="0.4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447</v>
      </c>
      <c r="F59" s="215">
        <v>14</v>
      </c>
      <c r="G59" s="253" t="s">
        <v>368</v>
      </c>
      <c r="H59" s="215">
        <v>4</v>
      </c>
      <c r="I59" s="254">
        <f t="shared" si="11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826">
        <f t="shared" si="9"/>
        <v>1</v>
      </c>
      <c r="Y59" s="896" t="s">
        <v>135</v>
      </c>
      <c r="Z59" s="861">
        <v>14</v>
      </c>
      <c r="AA59" s="860" t="s">
        <v>136</v>
      </c>
      <c r="AB59" s="861">
        <v>4</v>
      </c>
      <c r="AC59" s="849">
        <f t="shared" si="17"/>
        <v>18</v>
      </c>
      <c r="AD59" s="862"/>
      <c r="AE59" s="863"/>
      <c r="AF59" s="897"/>
      <c r="AG59" s="842"/>
      <c r="AH59" s="897"/>
      <c r="AI59" s="843"/>
      <c r="AJ59" s="844"/>
      <c r="AK59" s="844"/>
      <c r="AL59" s="844"/>
      <c r="AM59" s="844"/>
      <c r="AN59" s="844"/>
      <c r="AO59" s="856">
        <f t="shared" si="18"/>
        <v>18</v>
      </c>
      <c r="AP59" s="846"/>
      <c r="AQ59" s="827"/>
      <c r="AR59" s="857">
        <f t="shared" si="19"/>
        <v>18</v>
      </c>
      <c r="AS59" s="858">
        <f t="shared" si="20"/>
        <v>18</v>
      </c>
      <c r="AT59" s="857">
        <f t="shared" si="21"/>
        <v>18</v>
      </c>
      <c r="AU59" s="857">
        <f t="shared" si="22"/>
        <v>18</v>
      </c>
      <c r="AV59" s="857">
        <f t="shared" si="23"/>
        <v>18</v>
      </c>
      <c r="AW59" s="857">
        <f t="shared" si="24"/>
        <v>36</v>
      </c>
      <c r="AX59" s="859">
        <f t="shared" si="13"/>
        <v>1</v>
      </c>
      <c r="AY59" s="859">
        <f t="shared" si="10"/>
        <v>0</v>
      </c>
      <c r="AZ59" s="200"/>
    </row>
    <row r="60" spans="1:52" s="82" customFormat="1" ht="18.5" x14ac:dyDescent="0.4">
      <c r="A60" s="25" t="s">
        <v>550</v>
      </c>
      <c r="B60" s="26" t="s">
        <v>99</v>
      </c>
      <c r="C60" s="27"/>
      <c r="D60" s="28"/>
      <c r="E60" s="203"/>
      <c r="F60" s="81"/>
      <c r="G60" s="77"/>
      <c r="H60" s="81"/>
      <c r="I60" s="1">
        <f t="shared" si="11"/>
        <v>0</v>
      </c>
      <c r="J60" s="125"/>
      <c r="K60" s="383"/>
      <c r="L60" s="128"/>
      <c r="M60" s="119"/>
      <c r="N60" s="81"/>
      <c r="O60" s="323"/>
      <c r="P60" s="81"/>
      <c r="Q60" s="133"/>
      <c r="R60" s="140"/>
      <c r="S60" s="140"/>
      <c r="T60" s="140"/>
      <c r="U60" s="140"/>
      <c r="V60" s="140"/>
      <c r="W60" s="261">
        <f t="shared" si="8"/>
        <v>0</v>
      </c>
      <c r="X60" s="826"/>
      <c r="Y60" s="896"/>
      <c r="Z60" s="895"/>
      <c r="AA60" s="860"/>
      <c r="AB60" s="895"/>
      <c r="AC60" s="849"/>
      <c r="AD60" s="862"/>
      <c r="AE60" s="863"/>
      <c r="AF60" s="895"/>
      <c r="AG60" s="871"/>
      <c r="AH60" s="895"/>
      <c r="AI60" s="872"/>
      <c r="AJ60" s="873"/>
      <c r="AK60" s="873"/>
      <c r="AL60" s="873"/>
      <c r="AM60" s="873"/>
      <c r="AN60" s="873"/>
      <c r="AO60" s="856"/>
      <c r="AP60" s="874"/>
      <c r="AQ60" s="875"/>
      <c r="AR60" s="857"/>
      <c r="AS60" s="858"/>
      <c r="AT60" s="857"/>
      <c r="AU60" s="857"/>
      <c r="AV60" s="857"/>
      <c r="AW60" s="857"/>
      <c r="AX60" s="859"/>
      <c r="AY60" s="859"/>
      <c r="AZ60" s="200"/>
    </row>
    <row r="61" spans="1:52" s="93" customFormat="1" ht="144" x14ac:dyDescent="0.4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1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826">
        <f t="shared" si="9"/>
        <v>4</v>
      </c>
      <c r="Y61" s="896" t="s">
        <v>137</v>
      </c>
      <c r="Z61" s="861">
        <v>20</v>
      </c>
      <c r="AA61" s="860"/>
      <c r="AB61" s="861"/>
      <c r="AC61" s="849">
        <f t="shared" si="17"/>
        <v>20</v>
      </c>
      <c r="AD61" s="862"/>
      <c r="AE61" s="863"/>
      <c r="AF61" s="897"/>
      <c r="AG61" s="842"/>
      <c r="AH61" s="897"/>
      <c r="AI61" s="843"/>
      <c r="AJ61" s="844"/>
      <c r="AK61" s="844"/>
      <c r="AL61" s="844"/>
      <c r="AM61" s="844"/>
      <c r="AN61" s="844"/>
      <c r="AO61" s="856">
        <f t="shared" si="18"/>
        <v>20</v>
      </c>
      <c r="AP61" s="846"/>
      <c r="AQ61" s="827"/>
      <c r="AR61" s="857">
        <f t="shared" si="19"/>
        <v>21</v>
      </c>
      <c r="AS61" s="858">
        <f t="shared" si="20"/>
        <v>21</v>
      </c>
      <c r="AT61" s="857">
        <f t="shared" si="21"/>
        <v>21</v>
      </c>
      <c r="AU61" s="857">
        <f t="shared" si="22"/>
        <v>72</v>
      </c>
      <c r="AV61" s="857">
        <f t="shared" si="23"/>
        <v>21</v>
      </c>
      <c r="AW61" s="857">
        <f t="shared" si="24"/>
        <v>93</v>
      </c>
      <c r="AX61" s="859">
        <f t="shared" si="13"/>
        <v>4</v>
      </c>
      <c r="AY61" s="859">
        <f t="shared" si="10"/>
        <v>0</v>
      </c>
      <c r="AZ61" s="200"/>
    </row>
    <row r="62" spans="1:52" s="32" customFormat="1" ht="18.5" x14ac:dyDescent="0.35">
      <c r="A62" s="25" t="s">
        <v>48</v>
      </c>
      <c r="B62" s="26" t="s">
        <v>29</v>
      </c>
      <c r="C62" s="27"/>
      <c r="D62" s="28"/>
      <c r="E62" s="204"/>
      <c r="F62" s="23"/>
      <c r="G62" s="19"/>
      <c r="H62" s="23"/>
      <c r="I62" s="1">
        <f t="shared" si="11"/>
        <v>0</v>
      </c>
      <c r="J62" s="125"/>
      <c r="K62" s="383"/>
      <c r="L62" s="125"/>
      <c r="M62" s="118"/>
      <c r="N62" s="29"/>
      <c r="O62" s="323"/>
      <c r="P62" s="29"/>
      <c r="Q62" s="133"/>
      <c r="R62" s="140"/>
      <c r="S62" s="140"/>
      <c r="T62" s="140"/>
      <c r="U62" s="140"/>
      <c r="V62" s="140"/>
      <c r="W62" s="261">
        <f t="shared" si="8"/>
        <v>0</v>
      </c>
      <c r="X62" s="826"/>
      <c r="Y62" s="886"/>
      <c r="Z62" s="867"/>
      <c r="AA62" s="847"/>
      <c r="AB62" s="867"/>
      <c r="AC62" s="849"/>
      <c r="AD62" s="850"/>
      <c r="AE62" s="851"/>
      <c r="AF62" s="870"/>
      <c r="AG62" s="871"/>
      <c r="AH62" s="870"/>
      <c r="AI62" s="872"/>
      <c r="AJ62" s="873"/>
      <c r="AK62" s="873"/>
      <c r="AL62" s="873"/>
      <c r="AM62" s="873"/>
      <c r="AN62" s="873"/>
      <c r="AO62" s="856"/>
      <c r="AP62" s="874"/>
      <c r="AQ62" s="875"/>
      <c r="AR62" s="857"/>
      <c r="AS62" s="858"/>
      <c r="AT62" s="857"/>
      <c r="AU62" s="857"/>
      <c r="AV62" s="857"/>
      <c r="AW62" s="857"/>
      <c r="AX62" s="859"/>
      <c r="AY62" s="859"/>
      <c r="AZ62" s="200"/>
    </row>
    <row r="63" spans="1:52" s="8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1"/>
        <v>24</v>
      </c>
      <c r="J63" s="280"/>
      <c r="K63" s="379"/>
      <c r="L63" s="255"/>
      <c r="M63" s="256"/>
      <c r="N63" s="210" t="s">
        <v>430</v>
      </c>
      <c r="O63" s="323">
        <v>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826">
        <f t="shared" si="9"/>
        <v>7</v>
      </c>
      <c r="Y63" s="894"/>
      <c r="Z63" s="860"/>
      <c r="AA63" s="860"/>
      <c r="AB63" s="860"/>
      <c r="AC63" s="849">
        <f t="shared" si="17"/>
        <v>0</v>
      </c>
      <c r="AD63" s="862"/>
      <c r="AE63" s="863"/>
      <c r="AF63" s="928"/>
      <c r="AG63" s="871"/>
      <c r="AH63" s="928"/>
      <c r="AI63" s="872"/>
      <c r="AJ63" s="873"/>
      <c r="AK63" s="873"/>
      <c r="AL63" s="873"/>
      <c r="AM63" s="873"/>
      <c r="AN63" s="873"/>
      <c r="AO63" s="856">
        <f t="shared" si="18"/>
        <v>0</v>
      </c>
      <c r="AP63" s="874"/>
      <c r="AQ63" s="875"/>
      <c r="AR63" s="857">
        <f t="shared" si="19"/>
        <v>24</v>
      </c>
      <c r="AS63" s="858">
        <f t="shared" si="20"/>
        <v>24</v>
      </c>
      <c r="AT63" s="857">
        <f t="shared" si="21"/>
        <v>24</v>
      </c>
      <c r="AU63" s="857">
        <f t="shared" si="22"/>
        <v>126</v>
      </c>
      <c r="AV63" s="857" t="e">
        <f t="shared" si="23"/>
        <v>#VALUE!</v>
      </c>
      <c r="AW63" s="857" t="e">
        <f t="shared" si="24"/>
        <v>#VALUE!</v>
      </c>
      <c r="AX63" s="859">
        <f t="shared" si="13"/>
        <v>7</v>
      </c>
      <c r="AY63" s="859">
        <f t="shared" si="10"/>
        <v>0</v>
      </c>
      <c r="AZ63" s="200"/>
    </row>
    <row r="64" spans="1:52" s="8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1"/>
        <v>25</v>
      </c>
      <c r="J64" s="280"/>
      <c r="K64" s="379"/>
      <c r="L64" s="255"/>
      <c r="M64" s="256"/>
      <c r="N64" s="210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826">
        <f t="shared" si="9"/>
        <v>8</v>
      </c>
      <c r="Y64" s="894"/>
      <c r="Z64" s="860"/>
      <c r="AA64" s="860"/>
      <c r="AB64" s="860"/>
      <c r="AC64" s="849">
        <f t="shared" si="17"/>
        <v>0</v>
      </c>
      <c r="AD64" s="862"/>
      <c r="AE64" s="863"/>
      <c r="AF64" s="928"/>
      <c r="AG64" s="871"/>
      <c r="AH64" s="928"/>
      <c r="AI64" s="872"/>
      <c r="AJ64" s="873"/>
      <c r="AK64" s="873"/>
      <c r="AL64" s="873"/>
      <c r="AM64" s="873"/>
      <c r="AN64" s="873"/>
      <c r="AO64" s="856">
        <f t="shared" si="18"/>
        <v>0</v>
      </c>
      <c r="AP64" s="874"/>
      <c r="AQ64" s="875"/>
      <c r="AR64" s="857">
        <f t="shared" si="19"/>
        <v>25</v>
      </c>
      <c r="AS64" s="858">
        <f t="shared" si="20"/>
        <v>25</v>
      </c>
      <c r="AT64" s="857">
        <f t="shared" si="21"/>
        <v>25</v>
      </c>
      <c r="AU64" s="857">
        <f t="shared" si="22"/>
        <v>144</v>
      </c>
      <c r="AV64" s="857" t="e">
        <f t="shared" si="23"/>
        <v>#VALUE!</v>
      </c>
      <c r="AW64" s="857" t="e">
        <f t="shared" si="24"/>
        <v>#VALUE!</v>
      </c>
      <c r="AX64" s="859">
        <f t="shared" si="13"/>
        <v>8</v>
      </c>
      <c r="AY64" s="859">
        <f t="shared" si="10"/>
        <v>0</v>
      </c>
      <c r="AZ64" s="200"/>
    </row>
    <row r="65" spans="1:52" s="108" customFormat="1" ht="18.5" x14ac:dyDescent="0.35">
      <c r="A65" s="101"/>
      <c r="B65" s="102"/>
      <c r="C65" s="102"/>
      <c r="D65" s="103"/>
      <c r="E65" s="206"/>
      <c r="F65" s="104"/>
      <c r="G65" s="104"/>
      <c r="H65" s="104"/>
      <c r="I65" s="1"/>
      <c r="J65" s="125"/>
      <c r="K65" s="383"/>
      <c r="L65" s="205"/>
      <c r="M65" s="121"/>
      <c r="N65" s="105"/>
      <c r="O65" s="516"/>
      <c r="P65" s="105"/>
      <c r="Q65" s="136"/>
      <c r="R65" s="143"/>
      <c r="S65" s="143"/>
      <c r="T65" s="143"/>
      <c r="U65" s="143"/>
      <c r="V65" s="143"/>
      <c r="W65" s="261">
        <f t="shared" si="8"/>
        <v>0</v>
      </c>
      <c r="X65" s="826"/>
      <c r="Y65" s="935"/>
      <c r="Z65" s="936"/>
      <c r="AA65" s="936"/>
      <c r="AB65" s="936"/>
      <c r="AC65" s="937"/>
      <c r="AD65" s="938"/>
      <c r="AE65" s="939"/>
      <c r="AF65" s="940"/>
      <c r="AG65" s="941"/>
      <c r="AH65" s="940"/>
      <c r="AI65" s="942"/>
      <c r="AJ65" s="943"/>
      <c r="AK65" s="943"/>
      <c r="AL65" s="943"/>
      <c r="AM65" s="943"/>
      <c r="AN65" s="943"/>
      <c r="AO65" s="944"/>
      <c r="AP65" s="945"/>
      <c r="AQ65" s="946"/>
      <c r="AR65" s="857"/>
      <c r="AS65" s="858"/>
      <c r="AT65" s="857"/>
      <c r="AU65" s="857"/>
      <c r="AV65" s="857"/>
      <c r="AW65" s="857"/>
      <c r="AX65" s="859"/>
      <c r="AY65" s="859"/>
      <c r="AZ65" s="200"/>
    </row>
    <row r="66" spans="1:52" s="93" customFormat="1" ht="18.5" x14ac:dyDescent="0.4">
      <c r="A66" s="94" t="s">
        <v>85</v>
      </c>
      <c r="B66" s="95" t="s">
        <v>34</v>
      </c>
      <c r="C66" s="96"/>
      <c r="D66" s="97"/>
      <c r="E66" s="203"/>
      <c r="F66" s="98"/>
      <c r="G66" s="77"/>
      <c r="H66" s="98"/>
      <c r="I66" s="1">
        <f t="shared" si="11"/>
        <v>0</v>
      </c>
      <c r="J66" s="125"/>
      <c r="K66" s="383"/>
      <c r="L66" s="128"/>
      <c r="M66" s="119"/>
      <c r="N66" s="92"/>
      <c r="O66" s="262"/>
      <c r="P66" s="92"/>
      <c r="Q66" s="132"/>
      <c r="R66" s="139"/>
      <c r="S66" s="139"/>
      <c r="T66" s="139"/>
      <c r="U66" s="139"/>
      <c r="V66" s="139"/>
      <c r="W66" s="261">
        <f t="shared" si="8"/>
        <v>0</v>
      </c>
      <c r="X66" s="826"/>
      <c r="Y66" s="947"/>
      <c r="Z66" s="948"/>
      <c r="AA66" s="949"/>
      <c r="AB66" s="948"/>
      <c r="AC66" s="937"/>
      <c r="AD66" s="950"/>
      <c r="AE66" s="951"/>
      <c r="AF66" s="952"/>
      <c r="AG66" s="953"/>
      <c r="AH66" s="952"/>
      <c r="AI66" s="954"/>
      <c r="AJ66" s="955"/>
      <c r="AK66" s="955"/>
      <c r="AL66" s="955"/>
      <c r="AM66" s="955"/>
      <c r="AN66" s="955"/>
      <c r="AO66" s="944"/>
      <c r="AP66" s="846"/>
      <c r="AQ66" s="827"/>
      <c r="AR66" s="857"/>
      <c r="AS66" s="858"/>
      <c r="AT66" s="857"/>
      <c r="AU66" s="857"/>
      <c r="AV66" s="857"/>
      <c r="AW66" s="857"/>
      <c r="AX66" s="859"/>
      <c r="AY66" s="859"/>
      <c r="AZ66" s="200"/>
    </row>
    <row r="67" spans="1:52" s="93" customFormat="1" ht="62.5" x14ac:dyDescent="0.4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1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23</v>
      </c>
      <c r="X67" s="826">
        <f t="shared" si="9"/>
        <v>6</v>
      </c>
      <c r="Y67" s="947" t="s">
        <v>129</v>
      </c>
      <c r="Z67" s="956">
        <v>12</v>
      </c>
      <c r="AA67" s="949" t="s">
        <v>219</v>
      </c>
      <c r="AB67" s="956">
        <v>7</v>
      </c>
      <c r="AC67" s="937">
        <f t="shared" si="17"/>
        <v>19</v>
      </c>
      <c r="AD67" s="950"/>
      <c r="AE67" s="951"/>
      <c r="AF67" s="952"/>
      <c r="AG67" s="953"/>
      <c r="AH67" s="952"/>
      <c r="AI67" s="954"/>
      <c r="AJ67" s="955"/>
      <c r="AK67" s="955"/>
      <c r="AL67" s="955"/>
      <c r="AM67" s="955"/>
      <c r="AN67" s="955"/>
      <c r="AO67" s="944">
        <f t="shared" si="18"/>
        <v>19</v>
      </c>
      <c r="AP67" s="846"/>
      <c r="AQ67" s="827"/>
      <c r="AR67" s="857">
        <f t="shared" si="19"/>
        <v>19</v>
      </c>
      <c r="AS67" s="858">
        <f t="shared" si="20"/>
        <v>19</v>
      </c>
      <c r="AT67" s="857">
        <f t="shared" si="21"/>
        <v>19</v>
      </c>
      <c r="AU67" s="857">
        <f t="shared" si="22"/>
        <v>36</v>
      </c>
      <c r="AV67" s="857">
        <f t="shared" si="23"/>
        <v>23</v>
      </c>
      <c r="AW67" s="857">
        <f t="shared" si="24"/>
        <v>59</v>
      </c>
      <c r="AX67" s="859">
        <f t="shared" si="13"/>
        <v>6</v>
      </c>
      <c r="AY67" s="859">
        <f t="shared" si="10"/>
        <v>0</v>
      </c>
      <c r="AZ67" s="200"/>
    </row>
    <row r="68" spans="1:52" s="93" customFormat="1" ht="54" x14ac:dyDescent="0.4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1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21</v>
      </c>
      <c r="X68" s="826">
        <f t="shared" si="9"/>
        <v>4</v>
      </c>
      <c r="Y68" s="947" t="s">
        <v>130</v>
      </c>
      <c r="Z68" s="956">
        <v>12</v>
      </c>
      <c r="AA68" s="949" t="s">
        <v>131</v>
      </c>
      <c r="AB68" s="956">
        <v>5</v>
      </c>
      <c r="AC68" s="937">
        <f t="shared" si="17"/>
        <v>17</v>
      </c>
      <c r="AD68" s="950" t="s">
        <v>207</v>
      </c>
      <c r="AE68" s="951">
        <v>3</v>
      </c>
      <c r="AF68" s="952"/>
      <c r="AG68" s="953"/>
      <c r="AH68" s="952"/>
      <c r="AI68" s="954"/>
      <c r="AJ68" s="955"/>
      <c r="AK68" s="955"/>
      <c r="AL68" s="955"/>
      <c r="AM68" s="955"/>
      <c r="AN68" s="955"/>
      <c r="AO68" s="944">
        <f t="shared" si="18"/>
        <v>20</v>
      </c>
      <c r="AP68" s="846"/>
      <c r="AQ68" s="827"/>
      <c r="AR68" s="857">
        <f t="shared" si="19"/>
        <v>18</v>
      </c>
      <c r="AS68" s="858">
        <f t="shared" si="20"/>
        <v>18</v>
      </c>
      <c r="AT68" s="857">
        <f t="shared" si="21"/>
        <v>18</v>
      </c>
      <c r="AU68" s="857">
        <f t="shared" si="22"/>
        <v>18</v>
      </c>
      <c r="AV68" s="857" t="e">
        <f t="shared" si="23"/>
        <v>#VALUE!</v>
      </c>
      <c r="AW68" s="857" t="e">
        <f t="shared" si="24"/>
        <v>#VALUE!</v>
      </c>
      <c r="AX68" s="859">
        <f t="shared" si="13"/>
        <v>4</v>
      </c>
      <c r="AY68" s="859">
        <f t="shared" si="10"/>
        <v>0</v>
      </c>
      <c r="AZ68" s="200"/>
    </row>
    <row r="69" spans="1:52" s="32" customFormat="1" ht="18.5" x14ac:dyDescent="0.35">
      <c r="A69" s="25" t="s">
        <v>551</v>
      </c>
      <c r="B69" s="26" t="s">
        <v>238</v>
      </c>
      <c r="C69" s="27"/>
      <c r="D69" s="37"/>
      <c r="E69" s="33"/>
      <c r="F69" s="18"/>
      <c r="G69" s="19"/>
      <c r="H69" s="18"/>
      <c r="I69" s="254">
        <f t="shared" si="11"/>
        <v>0</v>
      </c>
      <c r="J69" s="280"/>
      <c r="K69" s="379"/>
      <c r="L69" s="125"/>
      <c r="M69" s="118"/>
      <c r="N69" s="29"/>
      <c r="O69" s="323"/>
      <c r="P69" s="29"/>
      <c r="Q69" s="133"/>
      <c r="R69" s="140"/>
      <c r="S69" s="140"/>
      <c r="T69" s="140"/>
      <c r="U69" s="140"/>
      <c r="V69" s="140"/>
      <c r="W69" s="261">
        <f t="shared" si="8"/>
        <v>0</v>
      </c>
      <c r="X69" s="826"/>
      <c r="Y69" s="957"/>
      <c r="Z69" s="958"/>
      <c r="AA69" s="959"/>
      <c r="AB69" s="958"/>
      <c r="AC69" s="937"/>
      <c r="AD69" s="960"/>
      <c r="AE69" s="961"/>
      <c r="AF69" s="962"/>
      <c r="AG69" s="963"/>
      <c r="AH69" s="962"/>
      <c r="AI69" s="964"/>
      <c r="AJ69" s="965"/>
      <c r="AK69" s="965"/>
      <c r="AL69" s="965"/>
      <c r="AM69" s="965"/>
      <c r="AN69" s="965"/>
      <c r="AO69" s="944"/>
      <c r="AP69" s="874"/>
      <c r="AQ69" s="875"/>
      <c r="AR69" s="857"/>
      <c r="AS69" s="858"/>
      <c r="AT69" s="857"/>
      <c r="AU69" s="857"/>
      <c r="AV69" s="857"/>
      <c r="AW69" s="857"/>
      <c r="AX69" s="859"/>
      <c r="AY69" s="859"/>
    </row>
    <row r="70" spans="1:52" s="5" customFormat="1" ht="18.5" x14ac:dyDescent="0.4">
      <c r="A70" s="18"/>
      <c r="B70" s="23" t="s">
        <v>416</v>
      </c>
      <c r="C70" s="23"/>
      <c r="D70" s="331" t="s">
        <v>418</v>
      </c>
      <c r="E70" s="332" t="s">
        <v>420</v>
      </c>
      <c r="F70" s="18">
        <v>8</v>
      </c>
      <c r="G70" s="19"/>
      <c r="H70" s="18"/>
      <c r="I70" s="254">
        <f t="shared" si="11"/>
        <v>8</v>
      </c>
      <c r="J70" s="280"/>
      <c r="K70" s="379"/>
      <c r="L70" s="125"/>
      <c r="M70" s="118"/>
      <c r="N70" s="12"/>
      <c r="O70" s="262"/>
      <c r="P70" s="150"/>
      <c r="Q70" s="132"/>
      <c r="R70" s="139"/>
      <c r="S70" s="139"/>
      <c r="T70" s="139"/>
      <c r="U70" s="139"/>
      <c r="V70" s="139"/>
      <c r="W70" s="261">
        <f t="shared" si="8"/>
        <v>8</v>
      </c>
      <c r="X70" s="826"/>
      <c r="Y70" s="966"/>
      <c r="Z70" s="958"/>
      <c r="AA70" s="959"/>
      <c r="AB70" s="958"/>
      <c r="AC70" s="937">
        <f>Z70+AB70</f>
        <v>0</v>
      </c>
      <c r="AD70" s="960"/>
      <c r="AE70" s="961"/>
      <c r="AF70" s="967"/>
      <c r="AG70" s="953"/>
      <c r="AH70" s="967"/>
      <c r="AI70" s="954"/>
      <c r="AJ70" s="955"/>
      <c r="AK70" s="955"/>
      <c r="AL70" s="955"/>
      <c r="AM70" s="955"/>
      <c r="AN70" s="955"/>
      <c r="AO70" s="944">
        <f>AC70+AE70+AG70+AI70+AJ70+AK70+AL70+AM70+AN70</f>
        <v>0</v>
      </c>
      <c r="AP70" s="846"/>
      <c r="AQ70" s="827"/>
      <c r="AR70" s="857">
        <f>I70+M70</f>
        <v>8</v>
      </c>
      <c r="AS70" s="858">
        <f>AR70+O70</f>
        <v>8</v>
      </c>
      <c r="AT70" s="857">
        <f>AR70</f>
        <v>8</v>
      </c>
      <c r="AU70" s="857">
        <f>(((I70+M70)*18)-(17*18))+(O70*10)+Q70+R70+S70+T70+U70+V70</f>
        <v>-162</v>
      </c>
      <c r="AV70" s="857">
        <f>L70+N70+(P70*10)+R70+S70+T70+U70+V70+W70</f>
        <v>8</v>
      </c>
      <c r="AW70" s="857">
        <f>AU70+AV70</f>
        <v>-154</v>
      </c>
      <c r="AX70" s="859">
        <f>(I70+K70+M70+Q70)</f>
        <v>8</v>
      </c>
      <c r="AY70" s="859">
        <f t="shared" si="10"/>
        <v>0</v>
      </c>
    </row>
    <row r="71" spans="1:52" s="5" customFormat="1" ht="18.5" x14ac:dyDescent="0.35">
      <c r="A71" s="18"/>
      <c r="B71" s="23" t="s">
        <v>417</v>
      </c>
      <c r="C71" s="23"/>
      <c r="D71" s="331" t="s">
        <v>419</v>
      </c>
      <c r="E71" s="332" t="s">
        <v>421</v>
      </c>
      <c r="F71" s="359">
        <v>7</v>
      </c>
      <c r="G71" s="77"/>
      <c r="H71" s="76"/>
      <c r="I71" s="254">
        <f t="shared" si="11"/>
        <v>7</v>
      </c>
      <c r="J71" s="280"/>
      <c r="K71" s="379"/>
      <c r="L71" s="20"/>
      <c r="M71" s="202"/>
      <c r="N71" s="12"/>
      <c r="O71" s="262"/>
      <c r="P71" s="150"/>
      <c r="Q71" s="132"/>
      <c r="R71" s="139"/>
      <c r="S71" s="139"/>
      <c r="T71" s="139"/>
      <c r="U71" s="139"/>
      <c r="V71" s="139"/>
      <c r="W71" s="261">
        <f t="shared" si="8"/>
        <v>7</v>
      </c>
      <c r="X71" s="826"/>
      <c r="Y71" s="840"/>
      <c r="Z71" s="958"/>
      <c r="AA71" s="959"/>
      <c r="AB71" s="958"/>
      <c r="AC71" s="937"/>
      <c r="AD71" s="960"/>
      <c r="AE71" s="961"/>
      <c r="AF71" s="967"/>
      <c r="AG71" s="953"/>
      <c r="AH71" s="967"/>
      <c r="AI71" s="954"/>
      <c r="AJ71" s="955"/>
      <c r="AK71" s="955"/>
      <c r="AL71" s="955"/>
      <c r="AM71" s="955"/>
      <c r="AN71" s="955"/>
      <c r="AO71" s="944"/>
      <c r="AP71" s="846"/>
      <c r="AQ71" s="827"/>
      <c r="AR71" s="857"/>
      <c r="AS71" s="858"/>
      <c r="AT71" s="857"/>
      <c r="AU71" s="857"/>
      <c r="AV71" s="857"/>
      <c r="AW71" s="857"/>
      <c r="AX71" s="859">
        <f t="shared" ref="AX71:AX74" si="25">(I71+K71+M71+Q71)</f>
        <v>7</v>
      </c>
      <c r="AY71" s="859">
        <f t="shared" si="10"/>
        <v>0</v>
      </c>
    </row>
    <row r="72" spans="1:52" s="5" customFormat="1" ht="18.5" x14ac:dyDescent="0.4">
      <c r="A72" s="18"/>
      <c r="B72" s="23"/>
      <c r="C72" s="23"/>
      <c r="D72" s="331"/>
      <c r="E72" s="33"/>
      <c r="F72" s="76"/>
      <c r="G72" s="19"/>
      <c r="H72" s="18"/>
      <c r="I72" s="1"/>
      <c r="J72" s="125"/>
      <c r="K72" s="383"/>
      <c r="L72" s="125"/>
      <c r="M72" s="118"/>
      <c r="N72" s="12"/>
      <c r="O72" s="262"/>
      <c r="P72" s="150"/>
      <c r="Q72" s="132"/>
      <c r="R72" s="139"/>
      <c r="S72" s="139"/>
      <c r="T72" s="139"/>
      <c r="U72" s="139"/>
      <c r="V72" s="139"/>
      <c r="W72" s="261">
        <f t="shared" si="8"/>
        <v>0</v>
      </c>
      <c r="X72" s="826"/>
      <c r="Y72" s="966"/>
      <c r="Z72" s="958"/>
      <c r="AA72" s="959"/>
      <c r="AB72" s="958"/>
      <c r="AC72" s="937"/>
      <c r="AD72" s="960"/>
      <c r="AE72" s="961"/>
      <c r="AF72" s="967"/>
      <c r="AG72" s="953"/>
      <c r="AH72" s="967"/>
      <c r="AI72" s="954"/>
      <c r="AJ72" s="955"/>
      <c r="AK72" s="955"/>
      <c r="AL72" s="955"/>
      <c r="AM72" s="955"/>
      <c r="AN72" s="955"/>
      <c r="AO72" s="944"/>
      <c r="AP72" s="846"/>
      <c r="AQ72" s="827"/>
      <c r="AR72" s="857"/>
      <c r="AS72" s="858"/>
      <c r="AT72" s="857"/>
      <c r="AU72" s="857"/>
      <c r="AV72" s="857"/>
      <c r="AW72" s="857"/>
      <c r="AX72" s="859">
        <f t="shared" si="25"/>
        <v>0</v>
      </c>
      <c r="AY72" s="859">
        <f t="shared" si="10"/>
        <v>0</v>
      </c>
    </row>
    <row r="73" spans="1:52" s="5" customFormat="1" ht="18.5" x14ac:dyDescent="0.4">
      <c r="A73" s="18"/>
      <c r="B73" s="333"/>
      <c r="C73" s="333"/>
      <c r="D73" s="331"/>
      <c r="E73" s="334"/>
      <c r="F73" s="104"/>
      <c r="G73" s="104"/>
      <c r="H73" s="104"/>
      <c r="I73" s="1"/>
      <c r="J73" s="125"/>
      <c r="K73" s="383"/>
      <c r="L73" s="125"/>
      <c r="M73" s="118"/>
      <c r="N73" s="198"/>
      <c r="O73" s="516"/>
      <c r="P73" s="12"/>
      <c r="Q73" s="132"/>
      <c r="R73" s="139"/>
      <c r="S73" s="139"/>
      <c r="T73" s="139"/>
      <c r="U73" s="139"/>
      <c r="V73" s="139"/>
      <c r="W73" s="261">
        <f t="shared" si="8"/>
        <v>0</v>
      </c>
      <c r="X73" s="826"/>
      <c r="Y73" s="966"/>
      <c r="Z73" s="958"/>
      <c r="AA73" s="959"/>
      <c r="AB73" s="958"/>
      <c r="AC73" s="937"/>
      <c r="AD73" s="960"/>
      <c r="AE73" s="961"/>
      <c r="AF73" s="967"/>
      <c r="AG73" s="953"/>
      <c r="AH73" s="967"/>
      <c r="AI73" s="954"/>
      <c r="AJ73" s="955"/>
      <c r="AK73" s="955"/>
      <c r="AL73" s="955"/>
      <c r="AM73" s="955"/>
      <c r="AN73" s="955"/>
      <c r="AO73" s="944"/>
      <c r="AP73" s="846"/>
      <c r="AQ73" s="827"/>
      <c r="AR73" s="857"/>
      <c r="AS73" s="858"/>
      <c r="AT73" s="857"/>
      <c r="AU73" s="857"/>
      <c r="AV73" s="857"/>
      <c r="AW73" s="857"/>
      <c r="AX73" s="859">
        <f t="shared" si="25"/>
        <v>0</v>
      </c>
      <c r="AY73" s="859">
        <f t="shared" si="10"/>
        <v>0</v>
      </c>
    </row>
    <row r="74" spans="1:52" s="5" customFormat="1" ht="18.5" x14ac:dyDescent="0.4">
      <c r="A74" s="18"/>
      <c r="B74" s="333"/>
      <c r="C74" s="333"/>
      <c r="D74" s="331"/>
      <c r="E74" s="334"/>
      <c r="F74" s="104"/>
      <c r="G74" s="104"/>
      <c r="H74" s="104"/>
      <c r="I74" s="1"/>
      <c r="J74" s="125"/>
      <c r="K74" s="383"/>
      <c r="L74" s="125"/>
      <c r="M74" s="118"/>
      <c r="N74" s="198"/>
      <c r="O74" s="516"/>
      <c r="P74" s="150"/>
      <c r="Q74" s="132"/>
      <c r="R74" s="139"/>
      <c r="S74" s="139"/>
      <c r="T74" s="139"/>
      <c r="U74" s="139"/>
      <c r="V74" s="139"/>
      <c r="W74" s="261">
        <f t="shared" si="8"/>
        <v>0</v>
      </c>
      <c r="X74" s="826"/>
      <c r="Y74" s="966"/>
      <c r="Z74" s="958"/>
      <c r="AA74" s="959"/>
      <c r="AB74" s="958"/>
      <c r="AC74" s="937"/>
      <c r="AD74" s="960"/>
      <c r="AE74" s="961"/>
      <c r="AF74" s="967"/>
      <c r="AG74" s="953"/>
      <c r="AH74" s="967"/>
      <c r="AI74" s="954"/>
      <c r="AJ74" s="955"/>
      <c r="AK74" s="955"/>
      <c r="AL74" s="955"/>
      <c r="AM74" s="955"/>
      <c r="AN74" s="955"/>
      <c r="AO74" s="944"/>
      <c r="AP74" s="846"/>
      <c r="AQ74" s="827"/>
      <c r="AR74" s="857"/>
      <c r="AS74" s="858"/>
      <c r="AT74" s="857"/>
      <c r="AU74" s="857"/>
      <c r="AV74" s="857"/>
      <c r="AW74" s="857"/>
      <c r="AX74" s="859">
        <f t="shared" si="25"/>
        <v>0</v>
      </c>
      <c r="AY74" s="859">
        <f t="shared" si="10"/>
        <v>0</v>
      </c>
    </row>
    <row r="75" spans="1:52" ht="15.5" x14ac:dyDescent="0.35">
      <c r="A75" s="38"/>
      <c r="B75" s="39"/>
      <c r="C75" s="40"/>
      <c r="D75" s="40"/>
      <c r="I75" s="3"/>
      <c r="J75" s="3"/>
      <c r="K75" s="3"/>
      <c r="L75" s="3"/>
      <c r="M75" s="3"/>
      <c r="W75" s="3"/>
      <c r="AC75" s="3"/>
      <c r="AD75" s="3"/>
      <c r="AE75" s="3"/>
      <c r="AO75" s="3"/>
    </row>
    <row r="76" spans="1:52" s="5" customFormat="1" ht="18" x14ac:dyDescent="0.35">
      <c r="A76" s="41"/>
      <c r="B76" s="1174"/>
      <c r="C76" s="1174"/>
      <c r="D76" s="1174"/>
      <c r="E76" s="1174"/>
      <c r="F76" s="42"/>
      <c r="G76" s="42"/>
      <c r="H76" s="42"/>
      <c r="I76" s="42"/>
      <c r="J76" s="42"/>
      <c r="K76" s="42"/>
      <c r="L76" s="42"/>
      <c r="M76" s="42"/>
      <c r="N76" s="1192" t="s">
        <v>239</v>
      </c>
      <c r="O76" s="1192"/>
      <c r="P76" s="1192"/>
      <c r="Q76" s="1192"/>
      <c r="R76" s="1192"/>
      <c r="S76" s="1192"/>
      <c r="T76" s="1192"/>
      <c r="U76" s="1192"/>
      <c r="V76" s="1192"/>
      <c r="W76" s="1192"/>
      <c r="X76" s="32"/>
      <c r="AQ76" s="152"/>
      <c r="AR76" s="152"/>
      <c r="AS76" s="152"/>
      <c r="AT76" s="152"/>
      <c r="AU76" s="152"/>
      <c r="AV76" s="152"/>
      <c r="AW76" s="152"/>
    </row>
    <row r="77" spans="1:52" s="4" customFormat="1" ht="17.5" x14ac:dyDescent="0.35">
      <c r="A77" s="41"/>
      <c r="B77" s="369"/>
      <c r="C77" s="1185"/>
      <c r="D77" s="1185"/>
      <c r="E77" s="43"/>
      <c r="F77" s="42"/>
      <c r="G77" s="42"/>
      <c r="H77" s="42"/>
      <c r="I77" s="42"/>
      <c r="J77" s="42"/>
      <c r="K77" s="42"/>
      <c r="L77" s="42"/>
      <c r="M77" s="42"/>
      <c r="N77" s="42"/>
      <c r="O77" s="1186" t="s">
        <v>96</v>
      </c>
      <c r="P77" s="1186"/>
      <c r="Q77" s="1186"/>
      <c r="R77" s="1186"/>
      <c r="S77" s="1186"/>
      <c r="T77" s="1186"/>
      <c r="U77" s="1186"/>
      <c r="X77" s="352"/>
      <c r="AQ77" s="151"/>
      <c r="AR77" s="151"/>
      <c r="AS77" s="151"/>
      <c r="AT77" s="151"/>
      <c r="AU77" s="151"/>
      <c r="AV77" s="151"/>
      <c r="AW77" s="151"/>
    </row>
    <row r="78" spans="1:52" s="4" customFormat="1" ht="18" x14ac:dyDescent="0.4">
      <c r="A78" s="44"/>
      <c r="B78" s="45"/>
      <c r="C78" s="1173"/>
      <c r="D78" s="1173"/>
      <c r="E78" s="361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1186"/>
      <c r="Q78" s="1186"/>
      <c r="R78" s="1186"/>
      <c r="S78" s="1186"/>
      <c r="X78" s="352"/>
      <c r="AQ78" s="151"/>
      <c r="AR78" s="151"/>
      <c r="AS78" s="151"/>
      <c r="AT78" s="151"/>
      <c r="AU78" s="151"/>
      <c r="AV78" s="151"/>
      <c r="AW78" s="151"/>
    </row>
    <row r="79" spans="1:52" s="49" customFormat="1" ht="18" x14ac:dyDescent="0.4">
      <c r="A79" s="47"/>
      <c r="B79" s="45"/>
      <c r="C79" s="1173"/>
      <c r="D79" s="1173"/>
      <c r="E79" s="361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367"/>
      <c r="Q79" s="48"/>
      <c r="R79" s="48"/>
      <c r="X79" s="354"/>
      <c r="AQ79" s="155"/>
      <c r="AR79" s="155"/>
      <c r="AS79" s="155"/>
      <c r="AT79" s="155"/>
      <c r="AU79" s="155"/>
      <c r="AV79" s="155"/>
      <c r="AW79" s="155"/>
    </row>
    <row r="80" spans="1:52" s="52" customFormat="1" ht="18" x14ac:dyDescent="0.4">
      <c r="A80" s="39"/>
      <c r="B80" s="45"/>
      <c r="C80" s="1173"/>
      <c r="D80" s="1173"/>
      <c r="E80" s="361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50"/>
      <c r="Q80" s="51"/>
      <c r="R80" s="51"/>
      <c r="X80" s="355"/>
      <c r="AQ80" s="156"/>
      <c r="AR80" s="156"/>
      <c r="AS80" s="156"/>
      <c r="AT80" s="156"/>
      <c r="AU80" s="156"/>
      <c r="AV80" s="156"/>
      <c r="AW80" s="156"/>
    </row>
    <row r="81" spans="1:49" s="52" customFormat="1" ht="18" x14ac:dyDescent="0.4">
      <c r="A81" s="39"/>
      <c r="B81" s="45"/>
      <c r="C81" s="1173"/>
      <c r="D81" s="1173"/>
      <c r="E81" s="361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50"/>
      <c r="Q81" s="51"/>
      <c r="R81" s="51"/>
      <c r="X81" s="355"/>
      <c r="AQ81" s="156"/>
      <c r="AR81" s="156"/>
      <c r="AS81" s="156"/>
      <c r="AT81" s="156"/>
      <c r="AU81" s="156"/>
      <c r="AV81" s="156"/>
      <c r="AW81" s="156"/>
    </row>
    <row r="82" spans="1:49" s="5" customFormat="1" ht="18" x14ac:dyDescent="0.4">
      <c r="A82" s="39"/>
      <c r="B82" s="45"/>
      <c r="C82" s="1173"/>
      <c r="D82" s="1173"/>
      <c r="E82" s="361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3"/>
      <c r="Q82" s="54"/>
      <c r="R82" s="54"/>
      <c r="X82" s="32"/>
      <c r="AQ82" s="152"/>
      <c r="AR82" s="152"/>
      <c r="AS82" s="152"/>
      <c r="AT82" s="152"/>
      <c r="AU82" s="152"/>
      <c r="AV82" s="152"/>
      <c r="AW82" s="152"/>
    </row>
    <row r="83" spans="1:49" s="5" customFormat="1" ht="18" x14ac:dyDescent="0.4">
      <c r="A83" s="53"/>
      <c r="B83" s="45"/>
      <c r="C83" s="1173"/>
      <c r="D83" s="1173"/>
      <c r="E83" s="361"/>
      <c r="F83" s="55"/>
      <c r="G83" s="55"/>
      <c r="H83" s="55"/>
      <c r="I83" s="55"/>
      <c r="J83" s="55"/>
      <c r="K83" s="55"/>
      <c r="L83" s="55"/>
      <c r="M83" s="55"/>
      <c r="N83" s="55"/>
      <c r="O83" s="1183" t="s">
        <v>87</v>
      </c>
      <c r="P83" s="1183"/>
      <c r="Q83" s="1183"/>
      <c r="R83" s="1183"/>
      <c r="S83" s="1183"/>
      <c r="T83" s="1183"/>
      <c r="U83" s="1183"/>
      <c r="X83" s="32"/>
      <c r="AQ83" s="152"/>
      <c r="AR83" s="152"/>
      <c r="AS83" s="152"/>
      <c r="AT83" s="152"/>
      <c r="AU83" s="152"/>
      <c r="AV83" s="152"/>
      <c r="AW83" s="152"/>
    </row>
    <row r="84" spans="1:49" s="5" customFormat="1" ht="18" x14ac:dyDescent="0.4">
      <c r="A84" s="53"/>
      <c r="B84" s="45"/>
      <c r="C84" s="1173"/>
      <c r="D84" s="1173"/>
      <c r="E84" s="361"/>
      <c r="F84" s="55"/>
      <c r="G84" s="55"/>
      <c r="H84" s="55"/>
      <c r="I84" s="55"/>
      <c r="J84" s="55"/>
      <c r="K84" s="55"/>
      <c r="L84" s="55"/>
      <c r="M84" s="55"/>
      <c r="N84" s="55"/>
      <c r="O84" s="55"/>
      <c r="X84" s="32"/>
      <c r="AQ84" s="152"/>
      <c r="AR84" s="152"/>
      <c r="AS84" s="152"/>
      <c r="AT84" s="152"/>
      <c r="AU84" s="152"/>
      <c r="AV84" s="152"/>
      <c r="AW84" s="152"/>
    </row>
    <row r="85" spans="1:49" s="5" customFormat="1" ht="17.5" customHeight="1" x14ac:dyDescent="0.25">
      <c r="A85" s="56" t="s">
        <v>88</v>
      </c>
      <c r="B85" s="56"/>
      <c r="C85" s="56"/>
      <c r="D85" s="56"/>
      <c r="E85" s="56"/>
      <c r="F85" s="56"/>
      <c r="G85" s="1184"/>
      <c r="H85" s="1184"/>
      <c r="I85" s="1184"/>
      <c r="J85" s="1184"/>
      <c r="K85" s="1184"/>
      <c r="L85" s="1184"/>
      <c r="M85" s="1184"/>
      <c r="N85" s="1184"/>
      <c r="O85" s="1184"/>
      <c r="P85" s="1184"/>
      <c r="Q85" s="1184"/>
      <c r="R85" s="1184"/>
      <c r="S85" s="57"/>
      <c r="T85" s="57"/>
      <c r="U85" s="57"/>
      <c r="X85" s="32"/>
      <c r="AQ85" s="152"/>
      <c r="AR85" s="152"/>
      <c r="AS85" s="152"/>
      <c r="AT85" s="152"/>
      <c r="AU85" s="152"/>
      <c r="AV85" s="152"/>
      <c r="AW85" s="152"/>
    </row>
    <row r="86" spans="1:49" s="60" customFormat="1" ht="33" customHeight="1" x14ac:dyDescent="0.3">
      <c r="A86" s="58"/>
      <c r="B86" s="59" t="s">
        <v>249</v>
      </c>
      <c r="C86" s="58"/>
      <c r="D86" s="58"/>
      <c r="E86" s="58"/>
      <c r="F86" s="58"/>
      <c r="G86" s="1172"/>
      <c r="H86" s="1172"/>
      <c r="I86" s="1172"/>
      <c r="J86" s="360"/>
      <c r="K86" s="360"/>
      <c r="L86" s="360"/>
      <c r="M86" s="360"/>
      <c r="N86" s="1172"/>
      <c r="O86" s="1172"/>
      <c r="P86" s="1172"/>
      <c r="Q86" s="1172"/>
      <c r="R86" s="1172"/>
      <c r="S86" s="1172"/>
      <c r="T86" s="1172"/>
      <c r="U86" s="1172"/>
      <c r="X86" s="356"/>
      <c r="AQ86" s="157"/>
      <c r="AR86" s="157"/>
      <c r="AS86" s="157"/>
      <c r="AT86" s="157"/>
      <c r="AU86" s="157"/>
      <c r="AV86" s="157"/>
      <c r="AW86" s="157"/>
    </row>
    <row r="87" spans="1:49" s="60" customFormat="1" ht="18" customHeight="1" x14ac:dyDescent="0.3">
      <c r="A87" s="58"/>
      <c r="B87" s="59" t="s">
        <v>250</v>
      </c>
      <c r="C87" s="58"/>
      <c r="D87" s="58"/>
      <c r="E87" s="58"/>
      <c r="F87" s="58"/>
      <c r="G87" s="1171"/>
      <c r="H87" s="1171"/>
      <c r="I87" s="1171"/>
      <c r="J87" s="361"/>
      <c r="K87" s="361"/>
      <c r="L87" s="361"/>
      <c r="M87" s="361"/>
      <c r="N87" s="1181"/>
      <c r="O87" s="1181"/>
      <c r="P87" s="1182"/>
      <c r="Q87" s="1182"/>
      <c r="R87" s="1182"/>
      <c r="S87" s="1182"/>
      <c r="T87" s="1182"/>
      <c r="U87" s="1182"/>
      <c r="X87" s="356"/>
      <c r="AQ87" s="157"/>
      <c r="AR87" s="157"/>
      <c r="AS87" s="157"/>
      <c r="AT87" s="157"/>
      <c r="AU87" s="157"/>
      <c r="AV87" s="157"/>
      <c r="AW87" s="157"/>
    </row>
    <row r="88" spans="1:49" s="60" customFormat="1" ht="18" customHeight="1" x14ac:dyDescent="0.3">
      <c r="A88" s="58"/>
      <c r="B88" s="59" t="s">
        <v>120</v>
      </c>
      <c r="C88" s="58"/>
      <c r="D88" s="58"/>
      <c r="E88" s="58"/>
      <c r="F88" s="58"/>
      <c r="G88" s="1171"/>
      <c r="H88" s="1171"/>
      <c r="I88" s="1171"/>
      <c r="J88" s="361"/>
      <c r="K88" s="361"/>
      <c r="L88" s="361"/>
      <c r="M88" s="361"/>
      <c r="N88" s="1181"/>
      <c r="O88" s="1181"/>
      <c r="P88" s="1182"/>
      <c r="Q88" s="1182"/>
      <c r="R88" s="1182"/>
      <c r="S88" s="1182"/>
      <c r="T88" s="1182"/>
      <c r="U88" s="1182"/>
      <c r="X88" s="356"/>
      <c r="AQ88" s="157"/>
      <c r="AR88" s="157"/>
      <c r="AS88" s="157"/>
      <c r="AT88" s="157"/>
      <c r="AU88" s="157"/>
      <c r="AV88" s="157"/>
      <c r="AW88" s="157"/>
    </row>
    <row r="89" spans="1:49" s="60" customFormat="1" ht="18" customHeight="1" x14ac:dyDescent="0.3">
      <c r="A89" s="61" t="s">
        <v>251</v>
      </c>
      <c r="C89" s="58"/>
      <c r="D89" s="58"/>
      <c r="E89" s="58"/>
      <c r="F89" s="58"/>
      <c r="G89" s="1171"/>
      <c r="H89" s="1171"/>
      <c r="I89" s="1171"/>
      <c r="J89" s="361"/>
      <c r="K89" s="361"/>
      <c r="L89" s="361"/>
      <c r="M89" s="361"/>
      <c r="N89" s="1181"/>
      <c r="O89" s="1181"/>
      <c r="P89" s="1182"/>
      <c r="Q89" s="1182"/>
      <c r="R89" s="1182"/>
      <c r="S89" s="1182"/>
      <c r="T89" s="1182"/>
      <c r="U89" s="1182"/>
      <c r="X89" s="356"/>
      <c r="AQ89" s="157"/>
      <c r="AR89" s="157"/>
      <c r="AS89" s="157"/>
      <c r="AT89" s="157"/>
      <c r="AU89" s="157"/>
      <c r="AV89" s="157"/>
      <c r="AW89" s="157"/>
    </row>
    <row r="90" spans="1:49" s="4" customFormat="1" ht="18.75" customHeight="1" x14ac:dyDescent="0.35">
      <c r="B90" s="56" t="s">
        <v>95</v>
      </c>
      <c r="C90" s="62"/>
      <c r="D90" s="62"/>
      <c r="E90" s="62"/>
      <c r="F90" s="62"/>
      <c r="G90" s="1171"/>
      <c r="H90" s="1171"/>
      <c r="I90" s="1171"/>
      <c r="J90" s="361"/>
      <c r="K90" s="361"/>
      <c r="L90" s="361"/>
      <c r="M90" s="361"/>
      <c r="N90" s="1181"/>
      <c r="O90" s="1181"/>
      <c r="P90" s="1182"/>
      <c r="Q90" s="1182"/>
      <c r="R90" s="1182"/>
      <c r="S90" s="1182"/>
      <c r="T90" s="1182"/>
      <c r="U90" s="1182"/>
      <c r="X90" s="352"/>
      <c r="AQ90" s="151"/>
      <c r="AR90" s="151"/>
      <c r="AS90" s="151"/>
      <c r="AT90" s="151"/>
      <c r="AU90" s="151"/>
      <c r="AV90" s="151"/>
      <c r="AW90" s="151"/>
    </row>
    <row r="91" spans="1:49" s="4" customFormat="1" ht="18" x14ac:dyDescent="0.35">
      <c r="A91" s="63"/>
      <c r="B91" s="64"/>
      <c r="C91" s="9"/>
      <c r="D91" s="9"/>
      <c r="E91" s="65"/>
      <c r="F91" s="65"/>
      <c r="G91" s="1171"/>
      <c r="H91" s="1171"/>
      <c r="I91" s="1171"/>
      <c r="J91" s="361"/>
      <c r="K91" s="361"/>
      <c r="L91" s="361"/>
      <c r="M91" s="361"/>
      <c r="N91" s="1181"/>
      <c r="O91" s="1181"/>
      <c r="P91" s="1181"/>
      <c r="Q91" s="1181"/>
      <c r="R91" s="1181"/>
      <c r="S91" s="1182"/>
      <c r="T91" s="1182"/>
      <c r="U91" s="1182"/>
      <c r="X91" s="352"/>
      <c r="AQ91" s="151"/>
      <c r="AR91" s="151"/>
      <c r="AS91" s="151"/>
      <c r="AT91" s="151"/>
      <c r="AU91" s="151"/>
      <c r="AV91" s="151"/>
      <c r="AW91" s="151"/>
    </row>
    <row r="92" spans="1:49" s="5" customFormat="1" ht="18.75" customHeight="1" thickBot="1" x14ac:dyDescent="0.45">
      <c r="A92" s="1169" t="s">
        <v>110</v>
      </c>
      <c r="B92" s="1169"/>
      <c r="C92" s="1169"/>
      <c r="D92" s="1169"/>
      <c r="E92" s="366"/>
      <c r="F92" s="9"/>
      <c r="G92" s="57"/>
      <c r="H92" s="1170" t="s">
        <v>296</v>
      </c>
      <c r="I92" s="1170"/>
      <c r="J92" s="1170"/>
      <c r="K92" s="1170"/>
      <c r="L92" s="1170"/>
      <c r="M92" s="1180" t="s">
        <v>297</v>
      </c>
      <c r="N92" s="1180"/>
      <c r="O92" s="1180"/>
      <c r="P92" s="1170" t="s">
        <v>298</v>
      </c>
      <c r="Q92" s="1170"/>
      <c r="R92" s="1170"/>
      <c r="S92" s="57"/>
      <c r="T92" s="57"/>
      <c r="U92" s="57"/>
      <c r="X92" s="32"/>
      <c r="AQ92" s="152"/>
      <c r="AR92" s="152"/>
      <c r="AS92" s="152"/>
      <c r="AT92" s="152"/>
      <c r="AU92" s="152"/>
      <c r="AV92" s="152"/>
      <c r="AW92" s="152"/>
    </row>
    <row r="93" spans="1:49" s="5" customFormat="1" ht="126.5" thickBot="1" x14ac:dyDescent="0.4">
      <c r="A93" s="248" t="s">
        <v>92</v>
      </c>
      <c r="B93" s="240"/>
      <c r="C93" s="240" t="s">
        <v>93</v>
      </c>
      <c r="D93" s="240"/>
      <c r="E93" s="240" t="s">
        <v>94</v>
      </c>
      <c r="F93" s="229"/>
      <c r="G93" s="235"/>
      <c r="H93" s="241" t="s">
        <v>299</v>
      </c>
      <c r="I93" s="241" t="s">
        <v>300</v>
      </c>
      <c r="J93" s="241"/>
      <c r="K93" s="241"/>
      <c r="L93" s="242" t="s">
        <v>301</v>
      </c>
      <c r="M93" s="243" t="s">
        <v>299</v>
      </c>
      <c r="N93" s="243" t="s">
        <v>300</v>
      </c>
      <c r="O93" s="244" t="s">
        <v>302</v>
      </c>
      <c r="P93" s="241" t="s">
        <v>299</v>
      </c>
      <c r="Q93" s="241" t="s">
        <v>300</v>
      </c>
      <c r="R93" s="251" t="s">
        <v>301</v>
      </c>
      <c r="S93" s="235"/>
      <c r="T93" s="235"/>
      <c r="U93" s="235"/>
      <c r="X93" s="32"/>
      <c r="AQ93" s="152"/>
      <c r="AR93" s="152"/>
      <c r="AS93" s="152"/>
      <c r="AT93" s="152"/>
      <c r="AU93" s="152"/>
      <c r="AV93" s="152"/>
      <c r="AW93" s="152"/>
    </row>
    <row r="94" spans="1:49" s="5" customFormat="1" ht="53" thickBot="1" x14ac:dyDescent="0.45">
      <c r="A94" s="249" t="s">
        <v>252</v>
      </c>
      <c r="B94" s="234" t="s">
        <v>443</v>
      </c>
      <c r="C94" s="230" t="s">
        <v>254</v>
      </c>
      <c r="D94" s="230" t="s">
        <v>255</v>
      </c>
      <c r="E94" s="233" t="s">
        <v>256</v>
      </c>
      <c r="F94" s="231" t="s">
        <v>257</v>
      </c>
      <c r="G94" s="236"/>
      <c r="H94" s="246" t="s">
        <v>303</v>
      </c>
      <c r="I94" s="246" t="s">
        <v>62</v>
      </c>
      <c r="J94" s="246"/>
      <c r="K94" s="246"/>
      <c r="L94" s="246" t="s">
        <v>63</v>
      </c>
      <c r="M94" s="246" t="s">
        <v>304</v>
      </c>
      <c r="N94" s="246" t="s">
        <v>305</v>
      </c>
      <c r="O94" s="246" t="s">
        <v>66</v>
      </c>
      <c r="P94" s="245" t="s">
        <v>304</v>
      </c>
      <c r="Q94" s="245" t="s">
        <v>306</v>
      </c>
      <c r="R94" s="245" t="s">
        <v>307</v>
      </c>
      <c r="S94" s="237"/>
      <c r="T94" s="237"/>
      <c r="U94" s="237"/>
      <c r="X94" s="32"/>
      <c r="AQ94" s="152"/>
      <c r="AR94" s="152"/>
      <c r="AS94" s="152"/>
      <c r="AT94" s="152"/>
      <c r="AU94" s="152"/>
      <c r="AV94" s="152"/>
      <c r="AW94" s="152"/>
    </row>
    <row r="95" spans="1:49" s="60" customFormat="1" ht="53" thickBot="1" x14ac:dyDescent="0.45">
      <c r="A95" s="249" t="s">
        <v>258</v>
      </c>
      <c r="B95" s="234" t="s">
        <v>259</v>
      </c>
      <c r="C95" s="230" t="s">
        <v>260</v>
      </c>
      <c r="D95" s="230" t="s">
        <v>261</v>
      </c>
      <c r="E95" s="234" t="s">
        <v>262</v>
      </c>
      <c r="F95" s="231" t="s">
        <v>263</v>
      </c>
      <c r="G95" s="236"/>
      <c r="H95" s="246" t="s">
        <v>61</v>
      </c>
      <c r="I95" s="246" t="s">
        <v>64</v>
      </c>
      <c r="J95" s="246"/>
      <c r="K95" s="246"/>
      <c r="L95" s="246" t="s">
        <v>100</v>
      </c>
      <c r="M95" s="246" t="s">
        <v>308</v>
      </c>
      <c r="N95" s="246" t="s">
        <v>309</v>
      </c>
      <c r="O95" s="246" t="s">
        <v>310</v>
      </c>
      <c r="P95" s="245" t="s">
        <v>308</v>
      </c>
      <c r="Q95" s="245" t="s">
        <v>306</v>
      </c>
      <c r="R95" s="245" t="s">
        <v>311</v>
      </c>
      <c r="S95" s="237"/>
      <c r="T95" s="237"/>
      <c r="U95" s="237"/>
      <c r="X95" s="356"/>
      <c r="AQ95" s="157"/>
      <c r="AR95" s="157"/>
      <c r="AS95" s="157"/>
      <c r="AT95" s="157"/>
      <c r="AU95" s="157"/>
      <c r="AV95" s="157"/>
      <c r="AW95" s="157"/>
    </row>
    <row r="96" spans="1:49" s="60" customFormat="1" ht="42.5" thickBot="1" x14ac:dyDescent="0.45">
      <c r="A96" s="249" t="s">
        <v>264</v>
      </c>
      <c r="B96" s="234" t="s">
        <v>265</v>
      </c>
      <c r="C96" s="230" t="s">
        <v>266</v>
      </c>
      <c r="D96" s="230" t="s">
        <v>267</v>
      </c>
      <c r="E96" s="234" t="s">
        <v>268</v>
      </c>
      <c r="F96" s="232" t="s">
        <v>269</v>
      </c>
      <c r="G96" s="236"/>
      <c r="H96" s="246" t="s">
        <v>312</v>
      </c>
      <c r="I96" s="246" t="s">
        <v>65</v>
      </c>
      <c r="J96" s="246"/>
      <c r="K96" s="246"/>
      <c r="L96" s="246" t="s">
        <v>313</v>
      </c>
      <c r="M96" s="246" t="s">
        <v>314</v>
      </c>
      <c r="N96" s="246" t="s">
        <v>315</v>
      </c>
      <c r="O96" s="246" t="s">
        <v>67</v>
      </c>
      <c r="P96" s="245" t="s">
        <v>316</v>
      </c>
      <c r="Q96" s="245" t="s">
        <v>306</v>
      </c>
      <c r="R96" s="245" t="s">
        <v>317</v>
      </c>
      <c r="S96" s="237"/>
      <c r="T96" s="237"/>
      <c r="U96" s="237"/>
      <c r="X96" s="356"/>
      <c r="AQ96" s="157"/>
      <c r="AR96" s="157"/>
      <c r="AS96" s="157"/>
      <c r="AT96" s="157"/>
      <c r="AU96" s="157"/>
      <c r="AV96" s="157"/>
      <c r="AW96" s="157"/>
    </row>
    <row r="97" spans="1:49" s="60" customFormat="1" ht="63.5" thickBot="1" x14ac:dyDescent="0.45">
      <c r="A97" s="249" t="s">
        <v>270</v>
      </c>
      <c r="B97" s="234" t="s">
        <v>271</v>
      </c>
      <c r="C97" s="230" t="s">
        <v>272</v>
      </c>
      <c r="D97" s="230" t="s">
        <v>273</v>
      </c>
      <c r="E97" s="234" t="s">
        <v>274</v>
      </c>
      <c r="F97" s="232" t="s">
        <v>275</v>
      </c>
      <c r="G97" s="236"/>
      <c r="H97" s="246" t="s">
        <v>318</v>
      </c>
      <c r="I97" s="246" t="s">
        <v>65</v>
      </c>
      <c r="J97" s="246"/>
      <c r="K97" s="246"/>
      <c r="L97" s="246" t="s">
        <v>319</v>
      </c>
      <c r="M97" s="246" t="s">
        <v>320</v>
      </c>
      <c r="N97" s="246" t="s">
        <v>315</v>
      </c>
      <c r="O97" s="246" t="s">
        <v>68</v>
      </c>
      <c r="P97" s="245" t="s">
        <v>321</v>
      </c>
      <c r="Q97" s="245" t="s">
        <v>315</v>
      </c>
      <c r="R97" s="245" t="s">
        <v>322</v>
      </c>
      <c r="S97" s="237"/>
      <c r="T97" s="237"/>
      <c r="U97" s="237"/>
      <c r="X97" s="356"/>
      <c r="AQ97" s="157"/>
      <c r="AR97" s="157"/>
      <c r="AS97" s="157"/>
      <c r="AT97" s="157"/>
      <c r="AU97" s="157"/>
      <c r="AV97" s="157"/>
      <c r="AW97" s="157"/>
    </row>
    <row r="98" spans="1:49" s="60" customFormat="1" ht="53" thickBot="1" x14ac:dyDescent="0.45">
      <c r="A98" s="249" t="s">
        <v>276</v>
      </c>
      <c r="B98" s="234" t="s">
        <v>277</v>
      </c>
      <c r="C98" s="230" t="s">
        <v>278</v>
      </c>
      <c r="D98" s="230" t="s">
        <v>279</v>
      </c>
      <c r="E98" s="234" t="s">
        <v>280</v>
      </c>
      <c r="F98" s="231" t="s">
        <v>253</v>
      </c>
      <c r="G98" s="236"/>
      <c r="H98" s="246" t="s">
        <v>323</v>
      </c>
      <c r="I98" s="246" t="s">
        <v>65</v>
      </c>
      <c r="J98" s="246"/>
      <c r="K98" s="246"/>
      <c r="L98" s="246" t="s">
        <v>324</v>
      </c>
      <c r="M98" s="246"/>
      <c r="N98" s="247"/>
      <c r="O98" s="247"/>
      <c r="P98" s="245" t="s">
        <v>325</v>
      </c>
      <c r="Q98" s="245" t="s">
        <v>315</v>
      </c>
      <c r="R98" s="245" t="s">
        <v>90</v>
      </c>
      <c r="S98" s="237"/>
      <c r="T98" s="237"/>
      <c r="U98" s="237"/>
      <c r="X98" s="356"/>
      <c r="AQ98" s="157"/>
      <c r="AR98" s="157"/>
      <c r="AS98" s="157"/>
      <c r="AT98" s="157"/>
      <c r="AU98" s="157"/>
      <c r="AV98" s="157"/>
      <c r="AW98" s="157"/>
    </row>
    <row r="99" spans="1:49" s="60" customFormat="1" ht="18" customHeight="1" thickBot="1" x14ac:dyDescent="0.45">
      <c r="A99" s="249" t="s">
        <v>281</v>
      </c>
      <c r="B99" s="234" t="s">
        <v>282</v>
      </c>
      <c r="C99" s="230" t="s">
        <v>283</v>
      </c>
      <c r="D99" s="230" t="s">
        <v>284</v>
      </c>
      <c r="E99" s="234" t="s">
        <v>285</v>
      </c>
      <c r="F99" s="232" t="s">
        <v>286</v>
      </c>
      <c r="G99" s="57"/>
      <c r="H99" s="370"/>
      <c r="I99" s="370"/>
      <c r="J99" s="370"/>
      <c r="K99" s="370"/>
      <c r="L99" s="370"/>
      <c r="M99" s="57"/>
      <c r="N99" s="57"/>
      <c r="O99" s="57"/>
      <c r="P99" s="57"/>
      <c r="Q99" s="57"/>
      <c r="R99" s="57"/>
      <c r="S99" s="57"/>
      <c r="T99" s="57"/>
      <c r="U99" s="57"/>
      <c r="X99" s="356"/>
      <c r="AQ99" s="157"/>
      <c r="AR99" s="157"/>
      <c r="AS99" s="157"/>
      <c r="AT99" s="157"/>
      <c r="AU99" s="157"/>
      <c r="AV99" s="157"/>
      <c r="AW99" s="157"/>
    </row>
    <row r="100" spans="1:49" s="60" customFormat="1" ht="28" customHeight="1" thickBot="1" x14ac:dyDescent="0.45">
      <c r="A100" s="249" t="s">
        <v>287</v>
      </c>
      <c r="B100" s="234" t="s">
        <v>288</v>
      </c>
      <c r="C100" s="230" t="s">
        <v>289</v>
      </c>
      <c r="D100" s="230" t="s">
        <v>290</v>
      </c>
      <c r="E100" s="234" t="s">
        <v>291</v>
      </c>
      <c r="F100" s="231" t="s">
        <v>292</v>
      </c>
      <c r="G100" s="235"/>
      <c r="H100" s="370"/>
      <c r="I100" s="370"/>
      <c r="J100" s="370"/>
      <c r="K100" s="370"/>
      <c r="L100" s="370"/>
      <c r="M100" s="360"/>
      <c r="N100" s="238"/>
      <c r="O100" s="238"/>
      <c r="P100" s="235"/>
      <c r="Q100" s="235"/>
      <c r="R100" s="235"/>
      <c r="S100" s="235"/>
      <c r="T100" s="235"/>
      <c r="U100" s="235"/>
      <c r="X100" s="356"/>
      <c r="AQ100" s="157"/>
      <c r="AR100" s="157"/>
      <c r="AS100" s="157"/>
      <c r="AT100" s="157"/>
      <c r="AU100" s="157"/>
      <c r="AV100" s="157"/>
      <c r="AW100" s="157"/>
    </row>
    <row r="101" spans="1:49" s="60" customFormat="1" ht="18" customHeight="1" thickBot="1" x14ac:dyDescent="0.45">
      <c r="A101" s="249" t="s">
        <v>293</v>
      </c>
      <c r="B101" s="234" t="s">
        <v>294</v>
      </c>
      <c r="C101" s="229"/>
      <c r="D101" s="229"/>
      <c r="E101" s="234" t="s">
        <v>295</v>
      </c>
      <c r="F101" s="231" t="s">
        <v>444</v>
      </c>
      <c r="G101" s="236"/>
      <c r="H101" s="370"/>
      <c r="I101" s="370"/>
      <c r="J101" s="370"/>
      <c r="K101" s="370"/>
      <c r="L101" s="370"/>
      <c r="M101" s="361"/>
      <c r="N101" s="236"/>
      <c r="O101" s="236"/>
      <c r="P101" s="237"/>
      <c r="Q101" s="237"/>
      <c r="R101" s="237"/>
      <c r="S101" s="237"/>
      <c r="T101" s="237"/>
      <c r="U101" s="237"/>
      <c r="X101" s="356"/>
      <c r="AQ101" s="157"/>
      <c r="AR101" s="157"/>
      <c r="AS101" s="157"/>
      <c r="AT101" s="157"/>
      <c r="AU101" s="157"/>
      <c r="AV101" s="157"/>
      <c r="AW101" s="157"/>
    </row>
    <row r="102" spans="1:49" s="60" customFormat="1" ht="18" customHeight="1" x14ac:dyDescent="0.3">
      <c r="F102" s="58"/>
      <c r="G102" s="236"/>
      <c r="H102" s="370"/>
      <c r="I102" s="370"/>
      <c r="J102" s="370"/>
      <c r="K102" s="370"/>
      <c r="L102" s="370"/>
      <c r="M102" s="361"/>
      <c r="N102" s="236"/>
      <c r="O102" s="236"/>
      <c r="P102" s="237"/>
      <c r="Q102" s="237"/>
      <c r="R102" s="237"/>
      <c r="S102" s="237"/>
      <c r="T102" s="237"/>
      <c r="U102" s="237"/>
      <c r="X102" s="356"/>
      <c r="AQ102" s="157"/>
      <c r="AR102" s="157"/>
      <c r="AS102" s="157"/>
      <c r="AT102" s="157"/>
      <c r="AU102" s="157"/>
      <c r="AV102" s="157"/>
      <c r="AW102" s="157"/>
    </row>
    <row r="103" spans="1:49" s="60" customFormat="1" ht="18" customHeight="1" thickBot="1" x14ac:dyDescent="0.45">
      <c r="A103" s="1169" t="s">
        <v>109</v>
      </c>
      <c r="B103" s="1169"/>
      <c r="C103" s="1169"/>
      <c r="D103" s="1169"/>
      <c r="E103" s="366"/>
      <c r="F103" s="58"/>
      <c r="G103" s="236"/>
      <c r="H103" s="236"/>
      <c r="I103" s="236"/>
      <c r="J103" s="236"/>
      <c r="K103" s="236"/>
      <c r="L103" s="361"/>
      <c r="M103" s="361"/>
      <c r="N103" s="236"/>
      <c r="O103" s="236"/>
      <c r="P103" s="237"/>
      <c r="Q103" s="237"/>
      <c r="R103" s="237"/>
      <c r="S103" s="237"/>
      <c r="T103" s="237"/>
      <c r="U103" s="237"/>
      <c r="X103" s="356"/>
      <c r="AQ103" s="157"/>
      <c r="AR103" s="157"/>
      <c r="AS103" s="157"/>
      <c r="AT103" s="157"/>
      <c r="AU103" s="157"/>
      <c r="AV103" s="157"/>
      <c r="AW103" s="157"/>
    </row>
    <row r="104" spans="1:49" ht="22" customHeight="1" thickBot="1" x14ac:dyDescent="0.4">
      <c r="A104" s="248" t="s">
        <v>92</v>
      </c>
      <c r="B104" s="240"/>
      <c r="C104" s="240" t="s">
        <v>93</v>
      </c>
      <c r="D104" s="240"/>
      <c r="E104" s="240" t="s">
        <v>94</v>
      </c>
      <c r="F104" s="229"/>
      <c r="G104" s="239"/>
      <c r="H104" s="239"/>
      <c r="I104" s="239"/>
      <c r="J104" s="239"/>
      <c r="K104" s="239"/>
      <c r="L104" s="361"/>
      <c r="M104" s="361"/>
      <c r="N104" s="236"/>
      <c r="O104" s="236"/>
      <c r="P104" s="237"/>
      <c r="Q104" s="237"/>
      <c r="R104" s="237"/>
      <c r="S104" s="237"/>
      <c r="T104" s="237"/>
      <c r="U104" s="237"/>
    </row>
    <row r="105" spans="1:49" ht="18.5" thickBot="1" x14ac:dyDescent="0.45">
      <c r="A105" s="249" t="s">
        <v>252</v>
      </c>
      <c r="B105" s="234"/>
      <c r="C105" s="230" t="s">
        <v>254</v>
      </c>
      <c r="D105" s="230"/>
      <c r="E105" s="233" t="s">
        <v>256</v>
      </c>
      <c r="F105" s="231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</row>
    <row r="106" spans="1:49" ht="16.5" customHeight="1" thickBot="1" x14ac:dyDescent="0.45">
      <c r="A106" s="249" t="s">
        <v>258</v>
      </c>
      <c r="B106" s="234"/>
      <c r="C106" s="230" t="s">
        <v>260</v>
      </c>
      <c r="D106" s="230"/>
      <c r="E106" s="234" t="s">
        <v>262</v>
      </c>
      <c r="F106" s="231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</row>
    <row r="107" spans="1:49" ht="18.5" thickBot="1" x14ac:dyDescent="0.45">
      <c r="A107" s="249" t="s">
        <v>264</v>
      </c>
      <c r="B107" s="234"/>
      <c r="C107" s="230" t="s">
        <v>266</v>
      </c>
      <c r="D107" s="230"/>
      <c r="E107" s="234" t="s">
        <v>268</v>
      </c>
      <c r="F107" s="232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</row>
    <row r="108" spans="1:49" ht="18.5" thickBot="1" x14ac:dyDescent="0.45">
      <c r="A108" s="249" t="s">
        <v>270</v>
      </c>
      <c r="B108" s="234"/>
      <c r="C108" s="230" t="s">
        <v>272</v>
      </c>
      <c r="D108" s="230"/>
      <c r="E108" s="234" t="s">
        <v>274</v>
      </c>
      <c r="F108" s="232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49" ht="18.5" thickBot="1" x14ac:dyDescent="0.45">
      <c r="A109" s="249" t="s">
        <v>276</v>
      </c>
      <c r="B109" s="234"/>
      <c r="C109" s="230" t="s">
        <v>278</v>
      </c>
      <c r="D109" s="230"/>
      <c r="E109" s="234" t="s">
        <v>280</v>
      </c>
      <c r="F109" s="231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49" ht="18.5" thickBot="1" x14ac:dyDescent="0.45">
      <c r="A110" s="249" t="s">
        <v>281</v>
      </c>
      <c r="B110" s="234"/>
      <c r="C110" s="230" t="s">
        <v>283</v>
      </c>
      <c r="D110" s="230"/>
      <c r="E110" s="234" t="s">
        <v>285</v>
      </c>
      <c r="F110" s="232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49" ht="18.5" thickBot="1" x14ac:dyDescent="0.45">
      <c r="A111" s="249" t="s">
        <v>287</v>
      </c>
      <c r="B111" s="234"/>
      <c r="C111" s="230" t="s">
        <v>289</v>
      </c>
      <c r="D111" s="230"/>
      <c r="E111" s="234" t="s">
        <v>291</v>
      </c>
      <c r="F111" s="231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</row>
    <row r="112" spans="1:49" ht="18.5" thickBot="1" x14ac:dyDescent="0.45">
      <c r="A112" s="249" t="s">
        <v>293</v>
      </c>
      <c r="B112" s="234"/>
      <c r="C112" s="229"/>
      <c r="D112" s="229"/>
      <c r="E112" s="234" t="s">
        <v>295</v>
      </c>
      <c r="F112" s="231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</row>
    <row r="113" spans="1:18" s="34" customFormat="1" x14ac:dyDescent="0.35">
      <c r="A113" s="250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</row>
    <row r="114" spans="1:18" s="34" customFormat="1" ht="34" customHeight="1" x14ac:dyDescent="0.35">
      <c r="A114" s="250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</row>
    <row r="115" spans="1:18" s="34" customFormat="1" ht="34" customHeight="1" x14ac:dyDescent="0.35">
      <c r="A115" s="66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</row>
    <row r="116" spans="1:18" s="34" customFormat="1" x14ac:dyDescent="0.35">
      <c r="A116" s="66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</row>
    <row r="117" spans="1:18" s="34" customFormat="1" x14ac:dyDescent="0.35">
      <c r="A117" s="66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</row>
    <row r="118" spans="1:18" s="34" customFormat="1" x14ac:dyDescent="0.35">
      <c r="A118" s="66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</row>
    <row r="119" spans="1:18" s="34" customFormat="1" x14ac:dyDescent="0.35">
      <c r="A119" s="66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1:18" s="34" customFormat="1" ht="18" x14ac:dyDescent="0.4">
      <c r="A120" s="66"/>
      <c r="E120" s="68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1:18" s="34" customFormat="1" ht="18" x14ac:dyDescent="0.4">
      <c r="A121" s="66"/>
      <c r="E121" s="68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1:18" s="34" customFormat="1" ht="18" x14ac:dyDescent="0.4">
      <c r="A122" s="66"/>
      <c r="E122" s="68"/>
    </row>
    <row r="123" spans="1:18" s="34" customFormat="1" ht="18" x14ac:dyDescent="0.4">
      <c r="A123" s="66"/>
      <c r="E123" s="68"/>
    </row>
    <row r="124" spans="1:18" s="34" customFormat="1" ht="18" x14ac:dyDescent="0.4">
      <c r="A124" s="66"/>
      <c r="E124" s="68"/>
    </row>
    <row r="125" spans="1:18" s="34" customFormat="1" ht="18" x14ac:dyDescent="0.4">
      <c r="A125" s="66"/>
      <c r="E125" s="68"/>
    </row>
    <row r="126" spans="1:18" s="34" customFormat="1" x14ac:dyDescent="0.35">
      <c r="A126" s="66"/>
      <c r="E126" s="67"/>
    </row>
    <row r="127" spans="1:18" s="34" customFormat="1" x14ac:dyDescent="0.35">
      <c r="A127" s="66"/>
      <c r="E127" s="67"/>
    </row>
    <row r="128" spans="1:18" s="34" customFormat="1" x14ac:dyDescent="0.35">
      <c r="A128" s="66"/>
      <c r="E128" s="67"/>
    </row>
  </sheetData>
  <mergeCells count="101">
    <mergeCell ref="N90:O90"/>
    <mergeCell ref="P90:R90"/>
    <mergeCell ref="S90:U90"/>
    <mergeCell ref="A5:A7"/>
    <mergeCell ref="C77:D77"/>
    <mergeCell ref="C78:D78"/>
    <mergeCell ref="C79:D79"/>
    <mergeCell ref="C80:D80"/>
    <mergeCell ref="B5:B7"/>
    <mergeCell ref="C5:C7"/>
    <mergeCell ref="D5:D7"/>
    <mergeCell ref="E6:F6"/>
    <mergeCell ref="G85:R85"/>
    <mergeCell ref="J5:K5"/>
    <mergeCell ref="T6:T7"/>
    <mergeCell ref="N6:N7"/>
    <mergeCell ref="P6:P7"/>
    <mergeCell ref="Q6:Q7"/>
    <mergeCell ref="R6:R7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84:D84"/>
    <mergeCell ref="E5:H5"/>
    <mergeCell ref="C82:D82"/>
    <mergeCell ref="A3:M3"/>
    <mergeCell ref="J6:J7"/>
    <mergeCell ref="K6:K7"/>
    <mergeCell ref="W5:W7"/>
    <mergeCell ref="X5:X7"/>
    <mergeCell ref="Y5:AB5"/>
    <mergeCell ref="AC5:AC7"/>
    <mergeCell ref="G89:I89"/>
    <mergeCell ref="I5:I7"/>
    <mergeCell ref="G6:H6"/>
    <mergeCell ref="N86:O86"/>
    <mergeCell ref="P86:R86"/>
    <mergeCell ref="S86:U86"/>
    <mergeCell ref="N87:O87"/>
    <mergeCell ref="P87:R87"/>
    <mergeCell ref="N76:W76"/>
    <mergeCell ref="O77:U77"/>
    <mergeCell ref="P78:S78"/>
    <mergeCell ref="O83:U83"/>
    <mergeCell ref="L5:M5"/>
    <mergeCell ref="L6:L7"/>
    <mergeCell ref="M6:M7"/>
    <mergeCell ref="N5:O5"/>
    <mergeCell ref="S6:S7"/>
    <mergeCell ref="O6:O7"/>
    <mergeCell ref="P5:Q5"/>
    <mergeCell ref="R5:V5"/>
    <mergeCell ref="AE6:AE7"/>
    <mergeCell ref="Y6:Z6"/>
    <mergeCell ref="AD5:AE5"/>
    <mergeCell ref="AF5:AG5"/>
    <mergeCell ref="AK6:AK7"/>
    <mergeCell ref="AL6:AL7"/>
    <mergeCell ref="AJ6:AJ7"/>
    <mergeCell ref="AH5:AI5"/>
    <mergeCell ref="AJ5:AN5"/>
    <mergeCell ref="AD6:AD7"/>
    <mergeCell ref="AF6:AF7"/>
    <mergeCell ref="AG6:AG7"/>
    <mergeCell ref="AH6:AH7"/>
    <mergeCell ref="AI6:AI7"/>
    <mergeCell ref="AX5:AX7"/>
    <mergeCell ref="AY5:AY7"/>
    <mergeCell ref="H92:L92"/>
    <mergeCell ref="M92:O92"/>
    <mergeCell ref="P92:R92"/>
    <mergeCell ref="S87:U87"/>
    <mergeCell ref="N88:O88"/>
    <mergeCell ref="P88:R88"/>
    <mergeCell ref="S88:U88"/>
    <mergeCell ref="N89:O89"/>
    <mergeCell ref="P89:R89"/>
    <mergeCell ref="S89:U89"/>
    <mergeCell ref="G91:I91"/>
    <mergeCell ref="G90:I90"/>
    <mergeCell ref="N91:O91"/>
    <mergeCell ref="P91:R91"/>
    <mergeCell ref="S91:U91"/>
    <mergeCell ref="AO5:AO7"/>
    <mergeCell ref="AP5:AP7"/>
    <mergeCell ref="U6:U7"/>
    <mergeCell ref="V6:V7"/>
    <mergeCell ref="AA6:AB6"/>
    <mergeCell ref="AM6:AM7"/>
    <mergeCell ref="AN6:AN7"/>
  </mergeCells>
  <printOptions horizontalCentered="1"/>
  <pageMargins left="0" right="0" top="0.51181102362204722" bottom="0.23622047244094491" header="0.31496062992125984" footer="0.31496062992125984"/>
  <pageSetup paperSize="9" scale="61" fitToHeight="0" orientation="landscape" r:id="rId1"/>
  <rowBreaks count="4" manualBreakCount="4">
    <brk id="22" max="49" man="1"/>
    <brk id="41" max="49" man="1"/>
    <brk id="59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G40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1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391"/>
      <c r="K1" s="391"/>
      <c r="L1" s="391"/>
      <c r="M1" s="391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1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391"/>
      <c r="K2" s="391"/>
      <c r="L2" s="391"/>
      <c r="M2" s="391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1" s="394" customFormat="1" ht="20.25" customHeight="1" x14ac:dyDescent="0.4">
      <c r="A3" s="1279" t="s">
        <v>493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1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1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222" t="s">
        <v>581</v>
      </c>
      <c r="AY5" s="1222" t="s">
        <v>582</v>
      </c>
    </row>
    <row r="6" spans="1:51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222"/>
      <c r="AY6" s="1222"/>
    </row>
    <row r="7" spans="1:51" s="394" customFormat="1" ht="65.150000000000006" customHeight="1" x14ac:dyDescent="0.25">
      <c r="A7" s="1215"/>
      <c r="B7" s="1280"/>
      <c r="C7" s="1280"/>
      <c r="D7" s="1280"/>
      <c r="E7" s="401" t="s">
        <v>183</v>
      </c>
      <c r="F7" s="401" t="s">
        <v>5</v>
      </c>
      <c r="G7" s="401" t="s">
        <v>89</v>
      </c>
      <c r="H7" s="401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63"/>
      <c r="Y7" s="401" t="s">
        <v>118</v>
      </c>
      <c r="Z7" s="401" t="s">
        <v>5</v>
      </c>
      <c r="AA7" s="401" t="s">
        <v>89</v>
      </c>
      <c r="AB7" s="401" t="s">
        <v>2</v>
      </c>
      <c r="AC7" s="1268"/>
      <c r="AD7" s="1257"/>
      <c r="AE7" s="1257"/>
      <c r="AF7" s="1258"/>
      <c r="AG7" s="1249"/>
      <c r="AH7" s="1251"/>
      <c r="AI7" s="1251"/>
      <c r="AJ7" s="1243"/>
      <c r="AK7" s="1243"/>
      <c r="AL7" s="1243"/>
      <c r="AM7" s="1243"/>
      <c r="AN7" s="1244"/>
      <c r="AO7" s="1262"/>
      <c r="AP7" s="1263"/>
      <c r="AS7" s="394" t="s">
        <v>191</v>
      </c>
      <c r="AU7" s="394">
        <f>SUM(AU10:AU69)</f>
        <v>522</v>
      </c>
      <c r="AV7" s="394" t="e">
        <f>SUM(AV10:AV69)</f>
        <v>#VALUE!</v>
      </c>
      <c r="AW7" s="394" t="e">
        <f>AV7+AU7</f>
        <v>#VALUE!</v>
      </c>
      <c r="AX7" s="1222"/>
      <c r="AY7" s="1222"/>
    </row>
    <row r="8" spans="1:51" s="420" customFormat="1" ht="18" x14ac:dyDescent="0.4">
      <c r="A8" s="712">
        <v>1</v>
      </c>
      <c r="B8" s="402">
        <v>2</v>
      </c>
      <c r="C8" s="402">
        <v>3</v>
      </c>
      <c r="D8" s="402">
        <v>4</v>
      </c>
      <c r="E8" s="402">
        <v>5</v>
      </c>
      <c r="F8" s="402">
        <v>6</v>
      </c>
      <c r="G8" s="402">
        <v>7</v>
      </c>
      <c r="H8" s="402">
        <v>8</v>
      </c>
      <c r="I8" s="403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411">
        <v>18</v>
      </c>
      <c r="T8" s="410">
        <v>19</v>
      </c>
      <c r="U8" s="411">
        <v>20</v>
      </c>
      <c r="V8" s="410">
        <v>21</v>
      </c>
      <c r="W8" s="412">
        <v>22</v>
      </c>
      <c r="X8" s="413">
        <v>23</v>
      </c>
      <c r="Y8" s="402">
        <v>23</v>
      </c>
      <c r="Z8" s="414">
        <v>24</v>
      </c>
      <c r="AA8" s="402">
        <v>25</v>
      </c>
      <c r="AB8" s="414">
        <v>26</v>
      </c>
      <c r="AC8" s="403">
        <v>27</v>
      </c>
      <c r="AD8" s="414">
        <v>28</v>
      </c>
      <c r="AE8" s="415">
        <v>29</v>
      </c>
      <c r="AF8" s="414">
        <v>30</v>
      </c>
      <c r="AG8" s="416">
        <v>31</v>
      </c>
      <c r="AH8" s="414">
        <v>32</v>
      </c>
      <c r="AI8" s="409">
        <v>33</v>
      </c>
      <c r="AJ8" s="417">
        <v>34</v>
      </c>
      <c r="AK8" s="417">
        <v>35</v>
      </c>
      <c r="AL8" s="417">
        <v>36</v>
      </c>
      <c r="AM8" s="417">
        <v>37</v>
      </c>
      <c r="AN8" s="417">
        <v>38</v>
      </c>
      <c r="AO8" s="418">
        <v>39</v>
      </c>
      <c r="AP8" s="419">
        <v>40</v>
      </c>
      <c r="AX8" s="839"/>
      <c r="AY8" s="839"/>
    </row>
    <row r="9" spans="1:51" s="394" customFormat="1" ht="17.5" x14ac:dyDescent="0.35">
      <c r="A9" s="15"/>
      <c r="B9" s="421" t="s">
        <v>9</v>
      </c>
      <c r="C9" s="412"/>
      <c r="D9" s="412"/>
      <c r="E9" s="402"/>
      <c r="F9" s="402"/>
      <c r="G9" s="402"/>
      <c r="H9" s="402"/>
      <c r="I9" s="403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423"/>
      <c r="Y9" s="402"/>
      <c r="Z9" s="402"/>
      <c r="AA9" s="402"/>
      <c r="AB9" s="402"/>
      <c r="AC9" s="403"/>
      <c r="AD9" s="406"/>
      <c r="AE9" s="406"/>
      <c r="AF9" s="277"/>
      <c r="AG9" s="262"/>
      <c r="AH9" s="277"/>
      <c r="AI9" s="263"/>
      <c r="AJ9" s="264"/>
      <c r="AK9" s="264"/>
      <c r="AL9" s="264"/>
      <c r="AM9" s="264"/>
      <c r="AN9" s="264"/>
      <c r="AO9" s="422"/>
      <c r="AP9" s="424"/>
      <c r="AX9" s="841"/>
      <c r="AY9" s="841"/>
    </row>
    <row r="10" spans="1:51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970"/>
      <c r="Z10" s="271"/>
      <c r="AA10" s="274" t="s">
        <v>192</v>
      </c>
      <c r="AB10" s="271">
        <v>15</v>
      </c>
      <c r="AC10" s="426">
        <f t="shared" ref="AC10:AC54" si="0">Z10+AB10</f>
        <v>15</v>
      </c>
      <c r="AD10" s="296" t="s">
        <v>201</v>
      </c>
      <c r="AE10" s="294">
        <v>3</v>
      </c>
      <c r="AF10" s="257"/>
      <c r="AG10" s="258"/>
      <c r="AH10" s="257"/>
      <c r="AI10" s="259"/>
      <c r="AJ10" s="260"/>
      <c r="AK10" s="260"/>
      <c r="AL10" s="260"/>
      <c r="AM10" s="260"/>
      <c r="AN10" s="260"/>
      <c r="AO10" s="427">
        <f t="shared" ref="AO10:AO54" si="1">AC10+AE10+AG10+AI10+AJ10+AK10+AL10+AM10+AN10</f>
        <v>18</v>
      </c>
      <c r="AP10" s="423"/>
      <c r="AR10" s="428">
        <f t="shared" ref="AR10:AR54" si="2">I10+M10</f>
        <v>18</v>
      </c>
      <c r="AS10" s="429">
        <f t="shared" ref="AS10:AS54" si="3">AR10+O10</f>
        <v>18</v>
      </c>
      <c r="AT10" s="428">
        <f t="shared" ref="AT10:AT54" si="4">AR10</f>
        <v>18</v>
      </c>
      <c r="AU10" s="428">
        <f t="shared" ref="AU10:AU54" si="5">(((I10+M10)*18)-(17*18))+(O10*10)+Q10+R10+S10+T10+U10+V10</f>
        <v>18</v>
      </c>
      <c r="AV10" s="428">
        <f>(((AC10+AE10)*17)-(17*17))+(AG10*17)+AI10+AJ10+AK10+AL10+AM10+AN10</f>
        <v>17</v>
      </c>
      <c r="AW10" s="428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1" s="431" customFormat="1" ht="165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971" t="s">
        <v>147</v>
      </c>
      <c r="Z11" s="215">
        <v>7</v>
      </c>
      <c r="AA11" s="253" t="s">
        <v>148</v>
      </c>
      <c r="AB11" s="215">
        <v>13</v>
      </c>
      <c r="AC11" s="426">
        <f t="shared" si="0"/>
        <v>20</v>
      </c>
      <c r="AD11" s="280"/>
      <c r="AE11" s="256"/>
      <c r="AF11" s="253">
        <v>0</v>
      </c>
      <c r="AG11" s="258">
        <v>0</v>
      </c>
      <c r="AH11" s="253"/>
      <c r="AI11" s="259"/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427">
        <f t="shared" si="1"/>
        <v>20</v>
      </c>
      <c r="AP11" s="430" t="s">
        <v>149</v>
      </c>
      <c r="AQ11" s="428"/>
      <c r="AR11" s="428">
        <f t="shared" si="2"/>
        <v>20</v>
      </c>
      <c r="AS11" s="429">
        <f t="shared" si="3"/>
        <v>20</v>
      </c>
      <c r="AT11" s="428">
        <f t="shared" si="4"/>
        <v>20</v>
      </c>
      <c r="AU11" s="428">
        <f t="shared" si="5"/>
        <v>54</v>
      </c>
      <c r="AV11" s="428">
        <f>(((AC11+AE11)*17)-(17*17))+(AG11*17)+AI11+AJ11+AK11+AL11+AM11+AN11</f>
        <v>51</v>
      </c>
      <c r="AW11" s="428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1" s="428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972"/>
      <c r="Z12" s="427">
        <f>N12+P12+R12+T12+U12+V12+W12+X12+Y12</f>
        <v>21</v>
      </c>
      <c r="AA12" s="274" t="s">
        <v>148</v>
      </c>
      <c r="AB12" s="274">
        <v>13</v>
      </c>
      <c r="AC12" s="426">
        <f t="shared" si="0"/>
        <v>34</v>
      </c>
      <c r="AD12" s="432" t="s">
        <v>210</v>
      </c>
      <c r="AE12" s="294">
        <v>6</v>
      </c>
      <c r="AF12" s="257"/>
      <c r="AG12" s="258"/>
      <c r="AH12" s="257"/>
      <c r="AI12" s="259"/>
      <c r="AJ12" s="260"/>
      <c r="AK12" s="260"/>
      <c r="AL12" s="260"/>
      <c r="AM12" s="260"/>
      <c r="AN12" s="260"/>
      <c r="AO12" s="427">
        <f t="shared" si="1"/>
        <v>40</v>
      </c>
      <c r="AP12" s="433"/>
      <c r="AR12" s="428">
        <f t="shared" si="2"/>
        <v>19</v>
      </c>
      <c r="AS12" s="429">
        <f t="shared" si="3"/>
        <v>19</v>
      </c>
      <c r="AT12" s="428">
        <f t="shared" si="4"/>
        <v>19</v>
      </c>
      <c r="AU12" s="428">
        <f t="shared" si="5"/>
        <v>36</v>
      </c>
      <c r="AV12" s="428">
        <f>(((AC12+AE12)*17)-(17*17))+(AG12*17)+AI12+AJ12+AK12+AL12+AM12+AN12</f>
        <v>391</v>
      </c>
      <c r="AW12" s="428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1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438"/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>
        <f t="shared" si="8"/>
        <v>0</v>
      </c>
      <c r="X13" s="986"/>
      <c r="Y13" s="973"/>
      <c r="Z13" s="427"/>
      <c r="AA13" s="274"/>
      <c r="AB13" s="266"/>
      <c r="AC13" s="426"/>
      <c r="AD13" s="444"/>
      <c r="AE13" s="445"/>
      <c r="AF13" s="446"/>
      <c r="AG13" s="323"/>
      <c r="AH13" s="446"/>
      <c r="AI13" s="298"/>
      <c r="AJ13" s="299"/>
      <c r="AK13" s="299"/>
      <c r="AL13" s="299"/>
      <c r="AM13" s="299"/>
      <c r="AN13" s="299"/>
      <c r="AO13" s="427"/>
      <c r="AP13" s="447"/>
      <c r="AR13" s="428"/>
      <c r="AS13" s="429"/>
      <c r="AT13" s="428"/>
      <c r="AU13" s="428"/>
      <c r="AV13" s="428"/>
      <c r="AW13" s="428"/>
      <c r="AX13" s="859"/>
      <c r="AY13" s="859"/>
    </row>
    <row r="14" spans="1:51" s="454" customFormat="1" ht="67.5" customHeight="1" x14ac:dyDescent="0.35">
      <c r="A14" s="99">
        <v>4</v>
      </c>
      <c r="B14" s="388" t="s">
        <v>13</v>
      </c>
      <c r="C14" s="388" t="s">
        <v>49</v>
      </c>
      <c r="D14" s="213" t="s">
        <v>73</v>
      </c>
      <c r="E14" s="214" t="s">
        <v>151</v>
      </c>
      <c r="F14" s="213"/>
      <c r="G14" s="214"/>
      <c r="H14" s="213"/>
      <c r="I14" s="390">
        <f t="shared" ref="I14:I71" si="11">F14+H14</f>
        <v>0</v>
      </c>
      <c r="J14" s="269"/>
      <c r="K14" s="382"/>
      <c r="L14" s="342"/>
      <c r="M14" s="278"/>
      <c r="N14" s="345"/>
      <c r="O14" s="347"/>
      <c r="P14" s="345"/>
      <c r="Q14" s="348"/>
      <c r="R14" s="350"/>
      <c r="S14" s="350"/>
      <c r="T14" s="350"/>
      <c r="U14" s="350"/>
      <c r="V14" s="350"/>
      <c r="W14" s="261">
        <f t="shared" si="8"/>
        <v>0</v>
      </c>
      <c r="X14" s="986">
        <v>0</v>
      </c>
      <c r="Y14" s="607" t="s">
        <v>225</v>
      </c>
      <c r="Z14" s="342">
        <v>24</v>
      </c>
      <c r="AA14" s="344" t="s">
        <v>226</v>
      </c>
      <c r="AB14" s="342">
        <v>1</v>
      </c>
      <c r="AC14" s="426">
        <f t="shared" si="0"/>
        <v>25</v>
      </c>
      <c r="AD14" s="269"/>
      <c r="AE14" s="448"/>
      <c r="AF14" s="345"/>
      <c r="AG14" s="449"/>
      <c r="AH14" s="345"/>
      <c r="AI14" s="450"/>
      <c r="AJ14" s="451"/>
      <c r="AK14" s="451"/>
      <c r="AL14" s="451"/>
      <c r="AM14" s="451"/>
      <c r="AN14" s="451"/>
      <c r="AO14" s="427">
        <f t="shared" si="1"/>
        <v>25</v>
      </c>
      <c r="AP14" s="452" t="s">
        <v>151</v>
      </c>
      <c r="AQ14" s="453"/>
      <c r="AR14" s="428">
        <f t="shared" si="2"/>
        <v>0</v>
      </c>
      <c r="AS14" s="429">
        <f t="shared" si="3"/>
        <v>0</v>
      </c>
      <c r="AT14" s="428">
        <f t="shared" si="4"/>
        <v>0</v>
      </c>
      <c r="AU14" s="428">
        <f t="shared" si="5"/>
        <v>-306</v>
      </c>
      <c r="AV14" s="428">
        <f t="shared" ref="AV14:AV19" si="12">(((AC14+AE14)*17)-(17*17))+(AG14*17)+AI14+AJ14+AK14+AL14+AM14+AN14</f>
        <v>136</v>
      </c>
      <c r="AW14" s="428">
        <f t="shared" si="6"/>
        <v>-170</v>
      </c>
      <c r="AX14" s="859">
        <f>(I14+K14+M14+Q14)</f>
        <v>0</v>
      </c>
      <c r="AY14" s="859">
        <f t="shared" si="10"/>
        <v>0</v>
      </c>
    </row>
    <row r="15" spans="1:51" s="454" customFormat="1" ht="68.5" customHeight="1" x14ac:dyDescent="0.35">
      <c r="A15" s="99">
        <v>5</v>
      </c>
      <c r="B15" s="388" t="s">
        <v>11</v>
      </c>
      <c r="C15" s="388" t="s">
        <v>6</v>
      </c>
      <c r="D15" s="213" t="s">
        <v>73</v>
      </c>
      <c r="E15" s="389" t="s">
        <v>482</v>
      </c>
      <c r="F15" s="213">
        <v>19</v>
      </c>
      <c r="G15" s="214"/>
      <c r="H15" s="213">
        <v>0</v>
      </c>
      <c r="I15" s="390">
        <f t="shared" si="11"/>
        <v>19</v>
      </c>
      <c r="J15" s="269"/>
      <c r="K15" s="382"/>
      <c r="L15" s="342"/>
      <c r="M15" s="278"/>
      <c r="N15" s="344" t="s">
        <v>486</v>
      </c>
      <c r="O15" s="357"/>
      <c r="P15" s="346"/>
      <c r="Q15" s="348"/>
      <c r="R15" s="350"/>
      <c r="S15" s="350"/>
      <c r="T15" s="350"/>
      <c r="U15" s="350"/>
      <c r="V15" s="350"/>
      <c r="W15" s="261">
        <f t="shared" si="8"/>
        <v>19</v>
      </c>
      <c r="X15" s="986">
        <f t="shared" si="9"/>
        <v>2</v>
      </c>
      <c r="Y15" s="607" t="s">
        <v>227</v>
      </c>
      <c r="Z15" s="342">
        <v>11</v>
      </c>
      <c r="AA15" s="344" t="s">
        <v>152</v>
      </c>
      <c r="AB15" s="342">
        <v>4</v>
      </c>
      <c r="AC15" s="426">
        <f t="shared" si="0"/>
        <v>15</v>
      </c>
      <c r="AD15" s="269"/>
      <c r="AE15" s="448"/>
      <c r="AF15" s="346" t="s">
        <v>171</v>
      </c>
      <c r="AG15" s="449">
        <v>4</v>
      </c>
      <c r="AH15" s="346"/>
      <c r="AI15" s="450"/>
      <c r="AJ15" s="451"/>
      <c r="AK15" s="451"/>
      <c r="AL15" s="451"/>
      <c r="AM15" s="451"/>
      <c r="AN15" s="451"/>
      <c r="AO15" s="427">
        <f t="shared" si="1"/>
        <v>19</v>
      </c>
      <c r="AP15" s="452"/>
      <c r="AQ15" s="453"/>
      <c r="AR15" s="428">
        <f t="shared" si="2"/>
        <v>19</v>
      </c>
      <c r="AS15" s="429">
        <f t="shared" si="3"/>
        <v>19</v>
      </c>
      <c r="AT15" s="428">
        <f t="shared" si="4"/>
        <v>19</v>
      </c>
      <c r="AU15" s="428">
        <f t="shared" si="5"/>
        <v>36</v>
      </c>
      <c r="AV15" s="428">
        <f t="shared" si="12"/>
        <v>34</v>
      </c>
      <c r="AW15" s="428">
        <f t="shared" si="6"/>
        <v>70</v>
      </c>
      <c r="AX15" s="859">
        <f>(I15+K15+M15+Q15)-17</f>
        <v>2</v>
      </c>
      <c r="AY15" s="859">
        <f t="shared" si="10"/>
        <v>0</v>
      </c>
    </row>
    <row r="16" spans="1:51" s="454" customFormat="1" ht="46.5" customHeight="1" x14ac:dyDescent="0.35">
      <c r="A16" s="329">
        <v>6</v>
      </c>
      <c r="B16" s="388" t="s">
        <v>12</v>
      </c>
      <c r="C16" s="388" t="s">
        <v>6</v>
      </c>
      <c r="D16" s="213" t="s">
        <v>73</v>
      </c>
      <c r="E16" s="389" t="s">
        <v>483</v>
      </c>
      <c r="F16" s="213">
        <v>16</v>
      </c>
      <c r="G16" s="214" t="s">
        <v>383</v>
      </c>
      <c r="H16" s="213">
        <v>4</v>
      </c>
      <c r="I16" s="390">
        <f t="shared" si="11"/>
        <v>20</v>
      </c>
      <c r="J16" s="269"/>
      <c r="K16" s="382"/>
      <c r="L16" s="342"/>
      <c r="M16" s="278"/>
      <c r="N16" s="344" t="s">
        <v>487</v>
      </c>
      <c r="O16" s="357"/>
      <c r="P16" s="346"/>
      <c r="Q16" s="348"/>
      <c r="R16" s="350"/>
      <c r="S16" s="350"/>
      <c r="T16" s="350"/>
      <c r="U16" s="350"/>
      <c r="V16" s="350"/>
      <c r="W16" s="261">
        <f t="shared" si="8"/>
        <v>20</v>
      </c>
      <c r="X16" s="986">
        <f t="shared" si="9"/>
        <v>3</v>
      </c>
      <c r="Y16" s="607" t="s">
        <v>228</v>
      </c>
      <c r="Z16" s="342">
        <v>8</v>
      </c>
      <c r="AA16" s="344" t="s">
        <v>229</v>
      </c>
      <c r="AB16" s="342">
        <v>10</v>
      </c>
      <c r="AC16" s="426">
        <f t="shared" si="0"/>
        <v>18</v>
      </c>
      <c r="AD16" s="269"/>
      <c r="AE16" s="448"/>
      <c r="AF16" s="346" t="s">
        <v>172</v>
      </c>
      <c r="AG16" s="449">
        <v>4</v>
      </c>
      <c r="AH16" s="346"/>
      <c r="AI16" s="450"/>
      <c r="AJ16" s="451"/>
      <c r="AK16" s="451"/>
      <c r="AL16" s="451"/>
      <c r="AM16" s="451"/>
      <c r="AN16" s="451"/>
      <c r="AO16" s="427">
        <f t="shared" si="1"/>
        <v>22</v>
      </c>
      <c r="AP16" s="452"/>
      <c r="AQ16" s="453"/>
      <c r="AR16" s="428">
        <f t="shared" si="2"/>
        <v>20</v>
      </c>
      <c r="AS16" s="429">
        <f t="shared" si="3"/>
        <v>20</v>
      </c>
      <c r="AT16" s="428">
        <f t="shared" si="4"/>
        <v>20</v>
      </c>
      <c r="AU16" s="428">
        <f t="shared" si="5"/>
        <v>54</v>
      </c>
      <c r="AV16" s="428">
        <f t="shared" si="12"/>
        <v>85</v>
      </c>
      <c r="AW16" s="428">
        <f t="shared" si="6"/>
        <v>139</v>
      </c>
      <c r="AX16" s="859">
        <f t="shared" ref="AX16:AX68" si="13">(I16+K16+M16+Q16)-17</f>
        <v>3</v>
      </c>
      <c r="AY16" s="859">
        <f t="shared" si="10"/>
        <v>0</v>
      </c>
    </row>
    <row r="17" spans="1:52" s="454" customFormat="1" ht="62" x14ac:dyDescent="0.35">
      <c r="A17" s="329">
        <v>7</v>
      </c>
      <c r="B17" s="388" t="s">
        <v>14</v>
      </c>
      <c r="C17" s="388" t="s">
        <v>6</v>
      </c>
      <c r="D17" s="213" t="s">
        <v>73</v>
      </c>
      <c r="E17" s="389" t="s">
        <v>484</v>
      </c>
      <c r="F17" s="213">
        <v>15</v>
      </c>
      <c r="G17" s="214" t="s">
        <v>386</v>
      </c>
      <c r="H17" s="213">
        <v>4</v>
      </c>
      <c r="I17" s="390">
        <f t="shared" si="11"/>
        <v>19</v>
      </c>
      <c r="J17" s="269"/>
      <c r="K17" s="382"/>
      <c r="L17" s="342"/>
      <c r="M17" s="278"/>
      <c r="N17" s="344" t="s">
        <v>488</v>
      </c>
      <c r="O17" s="357"/>
      <c r="P17" s="346"/>
      <c r="Q17" s="348"/>
      <c r="R17" s="350"/>
      <c r="S17" s="350"/>
      <c r="T17" s="350"/>
      <c r="U17" s="350"/>
      <c r="V17" s="350"/>
      <c r="W17" s="261">
        <f t="shared" si="8"/>
        <v>19</v>
      </c>
      <c r="X17" s="986">
        <f t="shared" si="9"/>
        <v>2</v>
      </c>
      <c r="Y17" s="607" t="s">
        <v>230</v>
      </c>
      <c r="Z17" s="342">
        <v>14</v>
      </c>
      <c r="AA17" s="344" t="s">
        <v>153</v>
      </c>
      <c r="AB17" s="342">
        <v>4</v>
      </c>
      <c r="AC17" s="426">
        <f t="shared" si="0"/>
        <v>18</v>
      </c>
      <c r="AD17" s="269"/>
      <c r="AE17" s="448"/>
      <c r="AF17" s="346" t="s">
        <v>173</v>
      </c>
      <c r="AG17" s="449">
        <v>4</v>
      </c>
      <c r="AH17" s="346"/>
      <c r="AI17" s="450"/>
      <c r="AJ17" s="451"/>
      <c r="AK17" s="451"/>
      <c r="AL17" s="451"/>
      <c r="AM17" s="451"/>
      <c r="AN17" s="451"/>
      <c r="AO17" s="427">
        <f t="shared" si="1"/>
        <v>22</v>
      </c>
      <c r="AP17" s="452"/>
      <c r="AQ17" s="453"/>
      <c r="AR17" s="428">
        <f t="shared" si="2"/>
        <v>19</v>
      </c>
      <c r="AS17" s="429">
        <f t="shared" si="3"/>
        <v>19</v>
      </c>
      <c r="AT17" s="428">
        <f t="shared" si="4"/>
        <v>19</v>
      </c>
      <c r="AU17" s="428">
        <f t="shared" si="5"/>
        <v>36</v>
      </c>
      <c r="AV17" s="428">
        <f t="shared" si="12"/>
        <v>85</v>
      </c>
      <c r="AW17" s="428">
        <f t="shared" si="6"/>
        <v>121</v>
      </c>
      <c r="AX17" s="859">
        <f t="shared" si="13"/>
        <v>2</v>
      </c>
      <c r="AY17" s="859">
        <f t="shared" si="10"/>
        <v>0</v>
      </c>
    </row>
    <row r="18" spans="1:52" s="454" customFormat="1" ht="62" x14ac:dyDescent="0.35">
      <c r="A18" s="329">
        <v>8</v>
      </c>
      <c r="B18" s="388" t="s">
        <v>15</v>
      </c>
      <c r="C18" s="388" t="s">
        <v>6</v>
      </c>
      <c r="D18" s="213" t="s">
        <v>73</v>
      </c>
      <c r="E18" s="389" t="s">
        <v>400</v>
      </c>
      <c r="F18" s="213">
        <v>17</v>
      </c>
      <c r="G18" s="214" t="s">
        <v>388</v>
      </c>
      <c r="H18" s="213">
        <v>4</v>
      </c>
      <c r="I18" s="390">
        <f t="shared" si="11"/>
        <v>21</v>
      </c>
      <c r="J18" s="269"/>
      <c r="K18" s="382"/>
      <c r="L18" s="342"/>
      <c r="M18" s="278"/>
      <c r="N18" s="346"/>
      <c r="O18" s="347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607" t="s">
        <v>231</v>
      </c>
      <c r="Z18" s="342">
        <v>11</v>
      </c>
      <c r="AA18" s="344" t="s">
        <v>154</v>
      </c>
      <c r="AB18" s="342">
        <v>4</v>
      </c>
      <c r="AC18" s="426">
        <f t="shared" si="0"/>
        <v>15</v>
      </c>
      <c r="AD18" s="269"/>
      <c r="AE18" s="448"/>
      <c r="AF18" s="346" t="s">
        <v>174</v>
      </c>
      <c r="AG18" s="449">
        <v>4</v>
      </c>
      <c r="AH18" s="346"/>
      <c r="AI18" s="450"/>
      <c r="AJ18" s="451"/>
      <c r="AK18" s="451"/>
      <c r="AL18" s="451"/>
      <c r="AM18" s="451"/>
      <c r="AN18" s="451"/>
      <c r="AO18" s="427">
        <f t="shared" si="1"/>
        <v>19</v>
      </c>
      <c r="AP18" s="452"/>
      <c r="AQ18" s="453"/>
      <c r="AR18" s="428">
        <f t="shared" si="2"/>
        <v>21</v>
      </c>
      <c r="AS18" s="429">
        <f t="shared" si="3"/>
        <v>21</v>
      </c>
      <c r="AT18" s="428">
        <f t="shared" si="4"/>
        <v>21</v>
      </c>
      <c r="AU18" s="428">
        <f t="shared" si="5"/>
        <v>72</v>
      </c>
      <c r="AV18" s="428">
        <f t="shared" si="12"/>
        <v>34</v>
      </c>
      <c r="AW18" s="428">
        <f t="shared" si="6"/>
        <v>106</v>
      </c>
      <c r="AX18" s="859">
        <f t="shared" si="13"/>
        <v>4</v>
      </c>
      <c r="AY18" s="859">
        <f t="shared" si="10"/>
        <v>0</v>
      </c>
    </row>
    <row r="19" spans="1:52" s="454" customFormat="1" ht="62" x14ac:dyDescent="0.35">
      <c r="A19" s="329">
        <v>9</v>
      </c>
      <c r="B19" s="388" t="s">
        <v>224</v>
      </c>
      <c r="C19" s="388" t="s">
        <v>6</v>
      </c>
      <c r="D19" s="213" t="s">
        <v>73</v>
      </c>
      <c r="E19" s="389" t="s">
        <v>485</v>
      </c>
      <c r="F19" s="213">
        <v>15</v>
      </c>
      <c r="G19" s="214" t="s">
        <v>390</v>
      </c>
      <c r="H19" s="213">
        <v>4</v>
      </c>
      <c r="I19" s="390">
        <f t="shared" si="11"/>
        <v>19</v>
      </c>
      <c r="J19" s="269"/>
      <c r="K19" s="382"/>
      <c r="L19" s="342"/>
      <c r="M19" s="278"/>
      <c r="N19" s="344" t="s">
        <v>489</v>
      </c>
      <c r="O19" s="357"/>
      <c r="P19" s="346"/>
      <c r="Q19" s="348"/>
      <c r="R19" s="350"/>
      <c r="S19" s="350"/>
      <c r="T19" s="350"/>
      <c r="U19" s="350"/>
      <c r="V19" s="350"/>
      <c r="W19" s="261">
        <f t="shared" si="8"/>
        <v>19</v>
      </c>
      <c r="X19" s="986">
        <f t="shared" si="9"/>
        <v>2</v>
      </c>
      <c r="Y19" s="607" t="s">
        <v>232</v>
      </c>
      <c r="Z19" s="342">
        <v>15</v>
      </c>
      <c r="AA19" s="344" t="s">
        <v>175</v>
      </c>
      <c r="AB19" s="342">
        <v>4</v>
      </c>
      <c r="AC19" s="426">
        <f t="shared" si="0"/>
        <v>19</v>
      </c>
      <c r="AD19" s="269"/>
      <c r="AE19" s="448"/>
      <c r="AF19" s="346"/>
      <c r="AG19" s="449"/>
      <c r="AH19" s="346"/>
      <c r="AI19" s="450"/>
      <c r="AJ19" s="451"/>
      <c r="AK19" s="451"/>
      <c r="AL19" s="451"/>
      <c r="AM19" s="451"/>
      <c r="AN19" s="451"/>
      <c r="AO19" s="427">
        <f t="shared" si="1"/>
        <v>19</v>
      </c>
      <c r="AP19" s="452"/>
      <c r="AQ19" s="453"/>
      <c r="AR19" s="428">
        <f t="shared" si="2"/>
        <v>19</v>
      </c>
      <c r="AS19" s="429">
        <f t="shared" si="3"/>
        <v>19</v>
      </c>
      <c r="AT19" s="428">
        <f t="shared" si="4"/>
        <v>19</v>
      </c>
      <c r="AU19" s="428">
        <f t="shared" si="5"/>
        <v>36</v>
      </c>
      <c r="AV19" s="428">
        <f t="shared" si="12"/>
        <v>34</v>
      </c>
      <c r="AW19" s="428">
        <f t="shared" si="6"/>
        <v>70</v>
      </c>
      <c r="AX19" s="859">
        <f t="shared" si="13"/>
        <v>2</v>
      </c>
      <c r="AY19" s="859">
        <f t="shared" si="10"/>
        <v>0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si="11"/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>
        <f t="shared" si="8"/>
        <v>0</v>
      </c>
      <c r="X20" s="986"/>
      <c r="Y20" s="974"/>
      <c r="Z20" s="455"/>
      <c r="AA20" s="274"/>
      <c r="AB20" s="455"/>
      <c r="AC20" s="426"/>
      <c r="AD20" s="296"/>
      <c r="AE20" s="294"/>
      <c r="AF20" s="456"/>
      <c r="AG20" s="457"/>
      <c r="AH20" s="456"/>
      <c r="AI20" s="458"/>
      <c r="AJ20" s="459"/>
      <c r="AK20" s="459"/>
      <c r="AL20" s="459"/>
      <c r="AM20" s="459"/>
      <c r="AN20" s="459"/>
      <c r="AO20" s="427"/>
      <c r="AP20" s="460"/>
      <c r="AR20" s="428"/>
      <c r="AS20" s="429"/>
      <c r="AT20" s="428"/>
      <c r="AU20" s="428"/>
      <c r="AV20" s="428"/>
      <c r="AW20" s="428"/>
      <c r="AX20" s="859"/>
      <c r="AY20" s="859"/>
      <c r="AZ20" s="454"/>
    </row>
    <row r="21" spans="1:52" s="46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1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975" t="s">
        <v>221</v>
      </c>
      <c r="Z21" s="215">
        <v>12</v>
      </c>
      <c r="AA21" s="253" t="s">
        <v>122</v>
      </c>
      <c r="AB21" s="215">
        <v>7</v>
      </c>
      <c r="AC21" s="426">
        <f t="shared" si="0"/>
        <v>19</v>
      </c>
      <c r="AD21" s="280"/>
      <c r="AE21" s="256"/>
      <c r="AF21" s="339"/>
      <c r="AG21" s="323"/>
      <c r="AH21" s="339"/>
      <c r="AI21" s="298"/>
      <c r="AJ21" s="299"/>
      <c r="AK21" s="299"/>
      <c r="AL21" s="299"/>
      <c r="AM21" s="299"/>
      <c r="AN21" s="299"/>
      <c r="AO21" s="427">
        <f t="shared" si="1"/>
        <v>19</v>
      </c>
      <c r="AP21" s="447"/>
      <c r="AQ21" s="395"/>
      <c r="AR21" s="428">
        <f t="shared" si="2"/>
        <v>22</v>
      </c>
      <c r="AS21" s="429">
        <f t="shared" si="3"/>
        <v>22</v>
      </c>
      <c r="AT21" s="428">
        <f t="shared" si="4"/>
        <v>22</v>
      </c>
      <c r="AU21" s="428">
        <f t="shared" si="5"/>
        <v>90</v>
      </c>
      <c r="AV21" s="428" t="e">
        <f>L21+N21+(P21*10)+R21+S21+T21+U21+V21+W21</f>
        <v>#VALUE!</v>
      </c>
      <c r="AW21" s="428" t="e">
        <f t="shared" si="6"/>
        <v>#VALUE!</v>
      </c>
      <c r="AX21" s="859">
        <f t="shared" si="13"/>
        <v>5</v>
      </c>
      <c r="AY21" s="859">
        <f t="shared" si="10"/>
        <v>0</v>
      </c>
      <c r="AZ21" s="454"/>
    </row>
    <row r="22" spans="1:52" s="46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1"/>
        <v>19</v>
      </c>
      <c r="J22" s="280"/>
      <c r="K22" s="379"/>
      <c r="L22" s="255"/>
      <c r="M22" s="256"/>
      <c r="N22" s="340" t="s">
        <v>490</v>
      </c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976" t="s">
        <v>124</v>
      </c>
      <c r="Z22" s="215">
        <v>15</v>
      </c>
      <c r="AA22" s="253" t="s">
        <v>123</v>
      </c>
      <c r="AB22" s="215">
        <v>4</v>
      </c>
      <c r="AC22" s="426">
        <f t="shared" si="0"/>
        <v>19</v>
      </c>
      <c r="AD22" s="280"/>
      <c r="AE22" s="256"/>
      <c r="AF22" s="317" t="s">
        <v>169</v>
      </c>
      <c r="AG22" s="262">
        <v>2</v>
      </c>
      <c r="AH22" s="317"/>
      <c r="AI22" s="263"/>
      <c r="AJ22" s="264"/>
      <c r="AK22" s="264"/>
      <c r="AL22" s="264"/>
      <c r="AM22" s="264"/>
      <c r="AN22" s="264"/>
      <c r="AO22" s="427">
        <f t="shared" si="1"/>
        <v>21</v>
      </c>
      <c r="AP22" s="424"/>
      <c r="AQ22" s="394"/>
      <c r="AR22" s="428">
        <f t="shared" si="2"/>
        <v>19</v>
      </c>
      <c r="AS22" s="429">
        <f t="shared" si="3"/>
        <v>19</v>
      </c>
      <c r="AT22" s="428">
        <f t="shared" si="4"/>
        <v>19</v>
      </c>
      <c r="AU22" s="428">
        <f t="shared" si="5"/>
        <v>36</v>
      </c>
      <c r="AV22" s="428" t="e">
        <f>L22+N22+(P22*10)+R22+S22+T22+U22+V22+W22</f>
        <v>#VALUE!</v>
      </c>
      <c r="AW22" s="428" t="e">
        <f t="shared" si="6"/>
        <v>#VALUE!</v>
      </c>
      <c r="AX22" s="859">
        <f t="shared" si="13"/>
        <v>2</v>
      </c>
      <c r="AY22" s="859">
        <f t="shared" si="10"/>
        <v>0</v>
      </c>
      <c r="AZ22" s="454"/>
    </row>
    <row r="23" spans="1:52" s="46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1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976" t="s">
        <v>222</v>
      </c>
      <c r="Z23" s="215">
        <v>15</v>
      </c>
      <c r="AA23" s="253" t="s">
        <v>125</v>
      </c>
      <c r="AB23" s="215">
        <v>4</v>
      </c>
      <c r="AC23" s="426">
        <f t="shared" si="0"/>
        <v>19</v>
      </c>
      <c r="AD23" s="280"/>
      <c r="AE23" s="256"/>
      <c r="AF23" s="317" t="s">
        <v>170</v>
      </c>
      <c r="AG23" s="262">
        <v>2</v>
      </c>
      <c r="AH23" s="317"/>
      <c r="AI23" s="263"/>
      <c r="AJ23" s="264"/>
      <c r="AK23" s="264"/>
      <c r="AL23" s="264"/>
      <c r="AM23" s="264"/>
      <c r="AN23" s="264"/>
      <c r="AO23" s="427">
        <f t="shared" si="1"/>
        <v>21</v>
      </c>
      <c r="AP23" s="424"/>
      <c r="AQ23" s="394"/>
      <c r="AR23" s="428">
        <f t="shared" si="2"/>
        <v>19</v>
      </c>
      <c r="AS23" s="429">
        <f t="shared" si="3"/>
        <v>19</v>
      </c>
      <c r="AT23" s="428">
        <f t="shared" si="4"/>
        <v>19</v>
      </c>
      <c r="AU23" s="428">
        <f t="shared" si="5"/>
        <v>36</v>
      </c>
      <c r="AV23" s="428" t="e">
        <f>L23+N23+(P23*10)+R23+S23+T23+U23+V23+W23</f>
        <v>#VALUE!</v>
      </c>
      <c r="AW23" s="428" t="e">
        <f t="shared" si="6"/>
        <v>#VALUE!</v>
      </c>
      <c r="AX23" s="859">
        <f t="shared" si="13"/>
        <v>2</v>
      </c>
      <c r="AY23" s="859">
        <f t="shared" si="10"/>
        <v>0</v>
      </c>
      <c r="AZ23" s="454"/>
    </row>
    <row r="24" spans="1:52" s="46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1"/>
        <v>16</v>
      </c>
      <c r="J24" s="280"/>
      <c r="K24" s="379"/>
      <c r="L24" s="255" t="s">
        <v>394</v>
      </c>
      <c r="M24" s="256">
        <v>3</v>
      </c>
      <c r="N24" s="358"/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986">
        <f t="shared" si="9"/>
        <v>2</v>
      </c>
      <c r="Y24" s="976" t="s">
        <v>233</v>
      </c>
      <c r="Z24" s="215">
        <v>18</v>
      </c>
      <c r="AA24" s="253" t="s">
        <v>126</v>
      </c>
      <c r="AB24" s="215">
        <v>4</v>
      </c>
      <c r="AC24" s="426">
        <f t="shared" si="0"/>
        <v>22</v>
      </c>
      <c r="AD24" s="280"/>
      <c r="AE24" s="256"/>
      <c r="AF24" s="317"/>
      <c r="AG24" s="262"/>
      <c r="AH24" s="317"/>
      <c r="AI24" s="263"/>
      <c r="AJ24" s="264"/>
      <c r="AK24" s="264"/>
      <c r="AL24" s="264"/>
      <c r="AM24" s="264"/>
      <c r="AN24" s="264"/>
      <c r="AO24" s="427">
        <f t="shared" si="1"/>
        <v>22</v>
      </c>
      <c r="AP24" s="424"/>
      <c r="AQ24" s="394"/>
      <c r="AR24" s="428">
        <f t="shared" si="2"/>
        <v>19</v>
      </c>
      <c r="AS24" s="429">
        <f t="shared" si="3"/>
        <v>19</v>
      </c>
      <c r="AT24" s="428">
        <f t="shared" si="4"/>
        <v>19</v>
      </c>
      <c r="AU24" s="428">
        <f t="shared" si="5"/>
        <v>36</v>
      </c>
      <c r="AV24" s="428" t="e">
        <f>L24+N24+(P24*10)+R24+S24+T24+U24+V24+W24</f>
        <v>#VALUE!</v>
      </c>
      <c r="AW24" s="428" t="e">
        <f t="shared" si="6"/>
        <v>#VALUE!</v>
      </c>
      <c r="AX24" s="859">
        <f t="shared" si="13"/>
        <v>2</v>
      </c>
      <c r="AY24" s="859">
        <f t="shared" si="10"/>
        <v>0</v>
      </c>
      <c r="AZ24" s="454"/>
    </row>
    <row r="25" spans="1:52" s="46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1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976"/>
      <c r="Z25" s="215"/>
      <c r="AA25" s="253"/>
      <c r="AB25" s="215"/>
      <c r="AC25" s="426"/>
      <c r="AD25" s="280"/>
      <c r="AE25" s="256"/>
      <c r="AF25" s="317"/>
      <c r="AG25" s="262"/>
      <c r="AH25" s="317"/>
      <c r="AI25" s="263"/>
      <c r="AJ25" s="264"/>
      <c r="AK25" s="264"/>
      <c r="AL25" s="264"/>
      <c r="AM25" s="264"/>
      <c r="AN25" s="264"/>
      <c r="AO25" s="427"/>
      <c r="AP25" s="424"/>
      <c r="AQ25" s="394"/>
      <c r="AR25" s="428">
        <f t="shared" si="2"/>
        <v>19</v>
      </c>
      <c r="AS25" s="429"/>
      <c r="AT25" s="428">
        <f t="shared" si="4"/>
        <v>19</v>
      </c>
      <c r="AU25" s="428"/>
      <c r="AV25" s="428"/>
      <c r="AW25" s="428"/>
      <c r="AX25" s="859">
        <f t="shared" si="13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1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>
        <f t="shared" si="8"/>
        <v>0</v>
      </c>
      <c r="X26" s="986"/>
      <c r="Y26" s="974"/>
      <c r="Z26" s="266"/>
      <c r="AA26" s="274"/>
      <c r="AB26" s="266"/>
      <c r="AC26" s="426"/>
      <c r="AD26" s="296"/>
      <c r="AE26" s="294"/>
      <c r="AF26" s="446"/>
      <c r="AG26" s="323"/>
      <c r="AH26" s="446"/>
      <c r="AI26" s="298"/>
      <c r="AJ26" s="299"/>
      <c r="AK26" s="299"/>
      <c r="AL26" s="299"/>
      <c r="AM26" s="299"/>
      <c r="AN26" s="299"/>
      <c r="AO26" s="427"/>
      <c r="AP26" s="447"/>
      <c r="AR26" s="428"/>
      <c r="AS26" s="429"/>
      <c r="AT26" s="428"/>
      <c r="AU26" s="428"/>
      <c r="AV26" s="428"/>
      <c r="AW26" s="428"/>
      <c r="AX26" s="859"/>
      <c r="AY26" s="859"/>
      <c r="AZ26" s="454"/>
    </row>
    <row r="27" spans="1:52" s="395" customFormat="1" ht="77" x14ac:dyDescent="0.35">
      <c r="A27" s="22">
        <v>15</v>
      </c>
      <c r="B27" s="283" t="s">
        <v>17</v>
      </c>
      <c r="C27" s="283" t="s">
        <v>50</v>
      </c>
      <c r="D27" s="603" t="s">
        <v>75</v>
      </c>
      <c r="E27" s="604" t="s">
        <v>473</v>
      </c>
      <c r="F27" s="342">
        <v>15</v>
      </c>
      <c r="G27" s="605" t="s">
        <v>474</v>
      </c>
      <c r="H27" s="342">
        <v>7</v>
      </c>
      <c r="I27" s="254">
        <f t="shared" si="11"/>
        <v>22</v>
      </c>
      <c r="J27" s="253"/>
      <c r="K27" s="379"/>
      <c r="L27" s="606"/>
      <c r="M27" s="278"/>
      <c r="N27" s="253" t="s">
        <v>491</v>
      </c>
      <c r="O27" s="258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22</v>
      </c>
      <c r="X27" s="986">
        <f t="shared" si="9"/>
        <v>5</v>
      </c>
      <c r="Y27" s="977" t="s">
        <v>194</v>
      </c>
      <c r="Z27" s="271">
        <v>13</v>
      </c>
      <c r="AA27" s="465" t="s">
        <v>127</v>
      </c>
      <c r="AB27" s="271">
        <v>3</v>
      </c>
      <c r="AC27" s="426">
        <f t="shared" si="0"/>
        <v>16</v>
      </c>
      <c r="AD27" s="296" t="s">
        <v>193</v>
      </c>
      <c r="AE27" s="294">
        <v>3</v>
      </c>
      <c r="AF27" s="272" t="s">
        <v>176</v>
      </c>
      <c r="AG27" s="297">
        <v>2</v>
      </c>
      <c r="AH27" s="272"/>
      <c r="AI27" s="265"/>
      <c r="AJ27" s="260">
        <v>0</v>
      </c>
      <c r="AK27" s="260">
        <v>0</v>
      </c>
      <c r="AL27" s="260">
        <v>0</v>
      </c>
      <c r="AM27" s="260">
        <v>0</v>
      </c>
      <c r="AN27" s="260">
        <v>0</v>
      </c>
      <c r="AO27" s="427">
        <f t="shared" si="1"/>
        <v>21</v>
      </c>
      <c r="AP27" s="447"/>
      <c r="AR27" s="428">
        <f t="shared" si="2"/>
        <v>22</v>
      </c>
      <c r="AS27" s="429">
        <f t="shared" si="3"/>
        <v>22</v>
      </c>
      <c r="AT27" s="428">
        <f t="shared" si="4"/>
        <v>22</v>
      </c>
      <c r="AU27" s="428">
        <f t="shared" si="5"/>
        <v>90</v>
      </c>
      <c r="AV27" s="428">
        <f t="shared" ref="AV27:AV31" si="14">(((AC27+AE27)*17)-(17*17))+(AG27*17)+AI27+AJ27+AK27+AL27+AM27+AN27</f>
        <v>68</v>
      </c>
      <c r="AW27" s="428">
        <f t="shared" si="6"/>
        <v>158</v>
      </c>
      <c r="AX27" s="859">
        <f t="shared" si="13"/>
        <v>5</v>
      </c>
      <c r="AY27" s="859">
        <f t="shared" si="10"/>
        <v>0</v>
      </c>
      <c r="AZ27" s="454"/>
    </row>
    <row r="28" spans="1:52" s="395" customFormat="1" ht="62" x14ac:dyDescent="0.35">
      <c r="A28" s="22">
        <v>16</v>
      </c>
      <c r="B28" s="283" t="s">
        <v>18</v>
      </c>
      <c r="C28" s="283" t="s">
        <v>6</v>
      </c>
      <c r="D28" s="215" t="s">
        <v>75</v>
      </c>
      <c r="E28" s="607" t="s">
        <v>340</v>
      </c>
      <c r="F28" s="342">
        <v>14</v>
      </c>
      <c r="G28" s="344" t="s">
        <v>327</v>
      </c>
      <c r="H28" s="342">
        <v>2</v>
      </c>
      <c r="I28" s="254">
        <f t="shared" si="11"/>
        <v>16</v>
      </c>
      <c r="J28" s="608" t="s">
        <v>475</v>
      </c>
      <c r="K28" s="379">
        <v>2</v>
      </c>
      <c r="L28" s="609" t="s">
        <v>401</v>
      </c>
      <c r="M28" s="278">
        <v>3</v>
      </c>
      <c r="N28" s="342" t="s">
        <v>492</v>
      </c>
      <c r="O28" s="258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21</v>
      </c>
      <c r="X28" s="986">
        <f t="shared" si="9"/>
        <v>4</v>
      </c>
      <c r="Y28" s="978" t="s">
        <v>212</v>
      </c>
      <c r="Z28" s="271">
        <v>10</v>
      </c>
      <c r="AA28" s="290" t="s">
        <v>177</v>
      </c>
      <c r="AB28" s="271">
        <v>6</v>
      </c>
      <c r="AC28" s="426">
        <f t="shared" si="0"/>
        <v>16</v>
      </c>
      <c r="AD28" s="432" t="s">
        <v>195</v>
      </c>
      <c r="AE28" s="294">
        <v>6</v>
      </c>
      <c r="AF28" s="272" t="s">
        <v>178</v>
      </c>
      <c r="AG28" s="297">
        <v>2</v>
      </c>
      <c r="AH28" s="272"/>
      <c r="AI28" s="265"/>
      <c r="AJ28" s="260">
        <v>0</v>
      </c>
      <c r="AK28" s="260">
        <v>0</v>
      </c>
      <c r="AL28" s="260">
        <v>0</v>
      </c>
      <c r="AM28" s="260">
        <v>0</v>
      </c>
      <c r="AN28" s="260">
        <v>0</v>
      </c>
      <c r="AO28" s="427">
        <f t="shared" si="1"/>
        <v>24</v>
      </c>
      <c r="AP28" s="447"/>
      <c r="AR28" s="428">
        <f t="shared" si="2"/>
        <v>19</v>
      </c>
      <c r="AS28" s="429">
        <f t="shared" si="3"/>
        <v>19</v>
      </c>
      <c r="AT28" s="428">
        <f t="shared" si="4"/>
        <v>19</v>
      </c>
      <c r="AU28" s="428">
        <f t="shared" si="5"/>
        <v>36</v>
      </c>
      <c r="AV28" s="428">
        <f t="shared" si="14"/>
        <v>119</v>
      </c>
      <c r="AW28" s="428">
        <f t="shared" si="6"/>
        <v>155</v>
      </c>
      <c r="AX28" s="859">
        <f t="shared" si="13"/>
        <v>4</v>
      </c>
      <c r="AY28" s="859">
        <f t="shared" si="10"/>
        <v>0</v>
      </c>
      <c r="AZ28" s="454"/>
    </row>
    <row r="29" spans="1:52" s="395" customFormat="1" ht="71.5" customHeight="1" x14ac:dyDescent="0.35">
      <c r="A29" s="22">
        <v>17</v>
      </c>
      <c r="B29" s="283" t="s">
        <v>19</v>
      </c>
      <c r="C29" s="283" t="s">
        <v>6</v>
      </c>
      <c r="D29" s="215" t="s">
        <v>75</v>
      </c>
      <c r="E29" s="610" t="s">
        <v>476</v>
      </c>
      <c r="F29" s="215">
        <v>0</v>
      </c>
      <c r="G29" s="253"/>
      <c r="H29" s="215">
        <v>0</v>
      </c>
      <c r="I29" s="254">
        <f t="shared" si="11"/>
        <v>0</v>
      </c>
      <c r="J29" s="255"/>
      <c r="K29" s="379"/>
      <c r="L29" s="611"/>
      <c r="M29" s="256">
        <v>0</v>
      </c>
      <c r="N29" s="342"/>
      <c r="O29" s="258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0</v>
      </c>
      <c r="X29" s="986">
        <v>0</v>
      </c>
      <c r="Y29" s="978" t="s">
        <v>197</v>
      </c>
      <c r="Z29" s="271">
        <v>12</v>
      </c>
      <c r="AA29" s="255"/>
      <c r="AB29" s="271">
        <v>0</v>
      </c>
      <c r="AC29" s="426">
        <f t="shared" si="0"/>
        <v>12</v>
      </c>
      <c r="AD29" s="432" t="s">
        <v>196</v>
      </c>
      <c r="AE29" s="294">
        <v>6</v>
      </c>
      <c r="AF29" s="272"/>
      <c r="AG29" s="297">
        <v>0</v>
      </c>
      <c r="AH29" s="272"/>
      <c r="AI29" s="265"/>
      <c r="AJ29" s="260">
        <v>0</v>
      </c>
      <c r="AK29" s="260">
        <v>0</v>
      </c>
      <c r="AL29" s="260">
        <v>0</v>
      </c>
      <c r="AM29" s="260">
        <v>0</v>
      </c>
      <c r="AN29" s="260">
        <v>0</v>
      </c>
      <c r="AO29" s="427">
        <f t="shared" si="1"/>
        <v>18</v>
      </c>
      <c r="AP29" s="447"/>
      <c r="AR29" s="428">
        <f t="shared" si="2"/>
        <v>0</v>
      </c>
      <c r="AS29" s="429">
        <f t="shared" si="3"/>
        <v>0</v>
      </c>
      <c r="AT29" s="428">
        <f t="shared" si="4"/>
        <v>0</v>
      </c>
      <c r="AU29" s="428">
        <f t="shared" si="5"/>
        <v>-306</v>
      </c>
      <c r="AV29" s="428">
        <f t="shared" si="14"/>
        <v>17</v>
      </c>
      <c r="AW29" s="428">
        <f t="shared" si="6"/>
        <v>-289</v>
      </c>
      <c r="AX29" s="859">
        <f t="shared" si="13"/>
        <v>-17</v>
      </c>
      <c r="AY29" s="859">
        <f t="shared" si="10"/>
        <v>0</v>
      </c>
      <c r="AZ29" s="454"/>
    </row>
    <row r="30" spans="1:52" s="395" customFormat="1" ht="46.5" x14ac:dyDescent="0.35">
      <c r="A30" s="22">
        <v>18</v>
      </c>
      <c r="B30" s="283" t="s">
        <v>69</v>
      </c>
      <c r="C30" s="283" t="s">
        <v>6</v>
      </c>
      <c r="D30" s="215" t="s">
        <v>75</v>
      </c>
      <c r="E30" s="612" t="s">
        <v>477</v>
      </c>
      <c r="F30" s="342">
        <v>10</v>
      </c>
      <c r="G30" s="613" t="s">
        <v>332</v>
      </c>
      <c r="H30" s="342">
        <v>4</v>
      </c>
      <c r="I30" s="254">
        <f t="shared" si="11"/>
        <v>14</v>
      </c>
      <c r="J30" s="255"/>
      <c r="K30" s="379"/>
      <c r="L30" s="609" t="s">
        <v>478</v>
      </c>
      <c r="M30" s="278">
        <v>6</v>
      </c>
      <c r="N30" s="344" t="s">
        <v>479</v>
      </c>
      <c r="O30" s="258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20</v>
      </c>
      <c r="X30" s="986">
        <f t="shared" si="9"/>
        <v>3</v>
      </c>
      <c r="Y30" s="979" t="s">
        <v>213</v>
      </c>
      <c r="Z30" s="271">
        <v>12</v>
      </c>
      <c r="AA30" s="468" t="s">
        <v>128</v>
      </c>
      <c r="AB30" s="271">
        <v>4</v>
      </c>
      <c r="AC30" s="426">
        <f t="shared" si="0"/>
        <v>16</v>
      </c>
      <c r="AD30" s="296" t="s">
        <v>198</v>
      </c>
      <c r="AE30" s="294">
        <v>3</v>
      </c>
      <c r="AF30" s="272" t="s">
        <v>179</v>
      </c>
      <c r="AG30" s="297">
        <v>2</v>
      </c>
      <c r="AH30" s="272"/>
      <c r="AI30" s="265"/>
      <c r="AJ30" s="260">
        <v>0</v>
      </c>
      <c r="AK30" s="260">
        <v>0</v>
      </c>
      <c r="AL30" s="260">
        <v>0</v>
      </c>
      <c r="AM30" s="260">
        <v>0</v>
      </c>
      <c r="AN30" s="260">
        <v>0</v>
      </c>
      <c r="AO30" s="427">
        <f t="shared" si="1"/>
        <v>21</v>
      </c>
      <c r="AP30" s="447"/>
      <c r="AR30" s="428">
        <f t="shared" si="2"/>
        <v>20</v>
      </c>
      <c r="AS30" s="429">
        <f t="shared" si="3"/>
        <v>20</v>
      </c>
      <c r="AT30" s="428">
        <f t="shared" si="4"/>
        <v>20</v>
      </c>
      <c r="AU30" s="428">
        <f t="shared" si="5"/>
        <v>54</v>
      </c>
      <c r="AV30" s="428">
        <f t="shared" si="14"/>
        <v>68</v>
      </c>
      <c r="AW30" s="428">
        <f t="shared" si="6"/>
        <v>122</v>
      </c>
      <c r="AX30" s="859">
        <f t="shared" si="13"/>
        <v>3</v>
      </c>
      <c r="AY30" s="859">
        <f t="shared" si="10"/>
        <v>0</v>
      </c>
      <c r="AZ30" s="454"/>
    </row>
    <row r="31" spans="1:52" s="395" customFormat="1" ht="46.5" x14ac:dyDescent="0.35">
      <c r="A31" s="22">
        <v>19</v>
      </c>
      <c r="B31" s="283" t="s">
        <v>234</v>
      </c>
      <c r="C31" s="283" t="s">
        <v>6</v>
      </c>
      <c r="D31" s="215" t="s">
        <v>235</v>
      </c>
      <c r="E31" s="607" t="s">
        <v>480</v>
      </c>
      <c r="F31" s="342">
        <v>12</v>
      </c>
      <c r="G31" s="214" t="s">
        <v>445</v>
      </c>
      <c r="H31" s="213">
        <v>6</v>
      </c>
      <c r="I31" s="254">
        <f t="shared" si="11"/>
        <v>18</v>
      </c>
      <c r="J31" s="255"/>
      <c r="K31" s="379"/>
      <c r="L31" s="614" t="s">
        <v>481</v>
      </c>
      <c r="M31" s="278">
        <v>3</v>
      </c>
      <c r="N31" s="342" t="s">
        <v>335</v>
      </c>
      <c r="O31" s="258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21</v>
      </c>
      <c r="X31" s="986">
        <f t="shared" si="9"/>
        <v>4</v>
      </c>
      <c r="Y31" s="978" t="s">
        <v>197</v>
      </c>
      <c r="Z31" s="271">
        <v>12</v>
      </c>
      <c r="AA31" s="290" t="s">
        <v>180</v>
      </c>
      <c r="AB31" s="271">
        <v>10</v>
      </c>
      <c r="AC31" s="426">
        <f t="shared" si="0"/>
        <v>22</v>
      </c>
      <c r="AD31" s="296" t="s">
        <v>199</v>
      </c>
      <c r="AE31" s="294">
        <v>3</v>
      </c>
      <c r="AF31" s="272">
        <v>0</v>
      </c>
      <c r="AG31" s="297">
        <v>0</v>
      </c>
      <c r="AH31" s="272"/>
      <c r="AI31" s="265"/>
      <c r="AJ31" s="260">
        <v>0</v>
      </c>
      <c r="AK31" s="260">
        <v>0</v>
      </c>
      <c r="AL31" s="260">
        <v>0</v>
      </c>
      <c r="AM31" s="260">
        <v>0</v>
      </c>
      <c r="AN31" s="260">
        <v>0</v>
      </c>
      <c r="AO31" s="427">
        <f t="shared" si="1"/>
        <v>25</v>
      </c>
      <c r="AP31" s="447"/>
      <c r="AR31" s="428">
        <f t="shared" si="2"/>
        <v>21</v>
      </c>
      <c r="AS31" s="429">
        <f t="shared" si="3"/>
        <v>21</v>
      </c>
      <c r="AT31" s="428">
        <f t="shared" si="4"/>
        <v>21</v>
      </c>
      <c r="AU31" s="428">
        <f t="shared" si="5"/>
        <v>72</v>
      </c>
      <c r="AV31" s="428">
        <f t="shared" si="14"/>
        <v>136</v>
      </c>
      <c r="AW31" s="428">
        <f t="shared" si="6"/>
        <v>208</v>
      </c>
      <c r="AX31" s="859">
        <f t="shared" si="13"/>
        <v>4</v>
      </c>
      <c r="AY31" s="859">
        <f t="shared" si="10"/>
        <v>0</v>
      </c>
      <c r="AZ31" s="454"/>
    </row>
    <row r="32" spans="1:52" s="395" customFormat="1" ht="18.5" x14ac:dyDescent="0.35">
      <c r="A32" s="25" t="s">
        <v>544</v>
      </c>
      <c r="B32" s="435" t="s">
        <v>56</v>
      </c>
      <c r="C32" s="436"/>
      <c r="D32" s="437"/>
      <c r="E32" s="469"/>
      <c r="F32" s="283"/>
      <c r="G32" s="253"/>
      <c r="H32" s="283"/>
      <c r="I32" s="279">
        <f t="shared" si="11"/>
        <v>0</v>
      </c>
      <c r="J32" s="296"/>
      <c r="K32" s="380"/>
      <c r="L32" s="377"/>
      <c r="M32" s="294"/>
      <c r="N32" s="446"/>
      <c r="O32" s="323"/>
      <c r="P32" s="446"/>
      <c r="Q32" s="298"/>
      <c r="R32" s="299"/>
      <c r="S32" s="299"/>
      <c r="T32" s="299"/>
      <c r="U32" s="299"/>
      <c r="V32" s="299"/>
      <c r="W32" s="261">
        <f t="shared" si="8"/>
        <v>0</v>
      </c>
      <c r="X32" s="986"/>
      <c r="Y32" s="974"/>
      <c r="Z32" s="266"/>
      <c r="AA32" s="274"/>
      <c r="AB32" s="266"/>
      <c r="AC32" s="426"/>
      <c r="AD32" s="296"/>
      <c r="AE32" s="294"/>
      <c r="AF32" s="446"/>
      <c r="AG32" s="323"/>
      <c r="AH32" s="446"/>
      <c r="AI32" s="298"/>
      <c r="AJ32" s="299"/>
      <c r="AK32" s="299"/>
      <c r="AL32" s="299"/>
      <c r="AM32" s="299"/>
      <c r="AN32" s="299"/>
      <c r="AO32" s="427"/>
      <c r="AP32" s="447"/>
      <c r="AR32" s="428"/>
      <c r="AS32" s="429"/>
      <c r="AT32" s="428"/>
      <c r="AU32" s="428"/>
      <c r="AV32" s="428"/>
      <c r="AW32" s="428"/>
      <c r="AX32" s="859"/>
      <c r="AY32" s="859"/>
      <c r="AZ32" s="454"/>
    </row>
    <row r="33" spans="1:52" s="394" customFormat="1" ht="46.5" x14ac:dyDescent="0.35">
      <c r="A33" s="18">
        <v>20</v>
      </c>
      <c r="B33" s="266" t="s">
        <v>43</v>
      </c>
      <c r="C33" s="266" t="s">
        <v>97</v>
      </c>
      <c r="D33" s="274" t="s">
        <v>71</v>
      </c>
      <c r="E33" s="276" t="s">
        <v>336</v>
      </c>
      <c r="F33" s="271">
        <v>8</v>
      </c>
      <c r="G33" s="274" t="s">
        <v>337</v>
      </c>
      <c r="H33" s="271">
        <v>5</v>
      </c>
      <c r="I33" s="254">
        <f t="shared" si="11"/>
        <v>13</v>
      </c>
      <c r="J33" s="280"/>
      <c r="K33" s="379"/>
      <c r="L33" s="373" t="s">
        <v>404</v>
      </c>
      <c r="M33" s="256">
        <v>6</v>
      </c>
      <c r="N33" s="272">
        <v>0</v>
      </c>
      <c r="O33" s="297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986">
        <f t="shared" si="9"/>
        <v>2</v>
      </c>
      <c r="Y33" s="980" t="s">
        <v>202</v>
      </c>
      <c r="Z33" s="271">
        <v>8</v>
      </c>
      <c r="AA33" s="274" t="s">
        <v>217</v>
      </c>
      <c r="AB33" s="271">
        <v>5</v>
      </c>
      <c r="AC33" s="426">
        <f t="shared" si="0"/>
        <v>13</v>
      </c>
      <c r="AD33" s="432" t="s">
        <v>203</v>
      </c>
      <c r="AE33" s="294">
        <v>6</v>
      </c>
      <c r="AF33" s="277">
        <v>0</v>
      </c>
      <c r="AG33" s="262">
        <v>0</v>
      </c>
      <c r="AH33" s="277"/>
      <c r="AI33" s="263"/>
      <c r="AJ33" s="264">
        <v>0</v>
      </c>
      <c r="AK33" s="264">
        <v>0</v>
      </c>
      <c r="AL33" s="264">
        <v>0</v>
      </c>
      <c r="AM33" s="264">
        <v>0</v>
      </c>
      <c r="AN33" s="264">
        <v>0</v>
      </c>
      <c r="AO33" s="427">
        <f t="shared" si="1"/>
        <v>19</v>
      </c>
      <c r="AP33" s="424"/>
      <c r="AR33" s="428">
        <f t="shared" si="2"/>
        <v>19</v>
      </c>
      <c r="AS33" s="429">
        <f t="shared" si="3"/>
        <v>19</v>
      </c>
      <c r="AT33" s="428">
        <f t="shared" si="4"/>
        <v>19</v>
      </c>
      <c r="AU33" s="428">
        <f t="shared" si="5"/>
        <v>36</v>
      </c>
      <c r="AV33" s="428" t="e">
        <f t="shared" ref="AV33:AV42" si="15">L33+N33+(P33*10)+R33+S33+T33+U33+V33+W33</f>
        <v>#VALUE!</v>
      </c>
      <c r="AW33" s="428" t="e">
        <f t="shared" si="6"/>
        <v>#VALUE!</v>
      </c>
      <c r="AX33" s="859">
        <f t="shared" si="13"/>
        <v>2</v>
      </c>
      <c r="AY33" s="859">
        <f t="shared" si="10"/>
        <v>0</v>
      </c>
      <c r="AZ33" s="454"/>
    </row>
    <row r="34" spans="1:52" s="394" customFormat="1" ht="46.5" x14ac:dyDescent="0.35">
      <c r="A34" s="18">
        <v>21</v>
      </c>
      <c r="B34" s="266" t="s">
        <v>44</v>
      </c>
      <c r="C34" s="266" t="s">
        <v>6</v>
      </c>
      <c r="D34" s="274" t="s">
        <v>71</v>
      </c>
      <c r="E34" s="276" t="s">
        <v>338</v>
      </c>
      <c r="F34" s="271">
        <v>10</v>
      </c>
      <c r="G34" s="274" t="s">
        <v>339</v>
      </c>
      <c r="H34" s="271">
        <v>7</v>
      </c>
      <c r="I34" s="254">
        <f t="shared" si="11"/>
        <v>17</v>
      </c>
      <c r="J34" s="280" t="s">
        <v>319</v>
      </c>
      <c r="K34" s="379">
        <v>1</v>
      </c>
      <c r="L34" s="376"/>
      <c r="M34" s="256"/>
      <c r="N34" s="272">
        <v>0</v>
      </c>
      <c r="O34" s="297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18</v>
      </c>
      <c r="X34" s="986">
        <f t="shared" si="9"/>
        <v>1</v>
      </c>
      <c r="Y34" s="980" t="s">
        <v>215</v>
      </c>
      <c r="Z34" s="271">
        <v>10</v>
      </c>
      <c r="AA34" s="274" t="s">
        <v>218</v>
      </c>
      <c r="AB34" s="271">
        <v>7</v>
      </c>
      <c r="AC34" s="426">
        <f t="shared" si="0"/>
        <v>17</v>
      </c>
      <c r="AD34" s="296" t="s">
        <v>204</v>
      </c>
      <c r="AE34" s="294">
        <v>3</v>
      </c>
      <c r="AF34" s="277">
        <v>0</v>
      </c>
      <c r="AG34" s="262">
        <v>0</v>
      </c>
      <c r="AH34" s="277"/>
      <c r="AI34" s="263"/>
      <c r="AJ34" s="264">
        <v>0</v>
      </c>
      <c r="AK34" s="264">
        <v>0</v>
      </c>
      <c r="AL34" s="264">
        <v>0</v>
      </c>
      <c r="AM34" s="264">
        <v>0</v>
      </c>
      <c r="AN34" s="264">
        <v>0</v>
      </c>
      <c r="AO34" s="427">
        <f t="shared" si="1"/>
        <v>20</v>
      </c>
      <c r="AP34" s="424"/>
      <c r="AR34" s="428">
        <f t="shared" si="2"/>
        <v>17</v>
      </c>
      <c r="AS34" s="429">
        <f t="shared" si="3"/>
        <v>17</v>
      </c>
      <c r="AT34" s="428">
        <f t="shared" si="4"/>
        <v>17</v>
      </c>
      <c r="AU34" s="428">
        <f t="shared" si="5"/>
        <v>0</v>
      </c>
      <c r="AV34" s="428">
        <f t="shared" si="15"/>
        <v>18</v>
      </c>
      <c r="AW34" s="428">
        <f t="shared" si="6"/>
        <v>18</v>
      </c>
      <c r="AX34" s="859">
        <f t="shared" si="13"/>
        <v>1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1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>
        <f t="shared" si="8"/>
        <v>0</v>
      </c>
      <c r="X35" s="986"/>
      <c r="Y35" s="974"/>
      <c r="Z35" s="266"/>
      <c r="AA35" s="274"/>
      <c r="AB35" s="266"/>
      <c r="AC35" s="426"/>
      <c r="AD35" s="296"/>
      <c r="AE35" s="294"/>
      <c r="AF35" s="446"/>
      <c r="AG35" s="323"/>
      <c r="AH35" s="446"/>
      <c r="AI35" s="298"/>
      <c r="AJ35" s="299"/>
      <c r="AK35" s="299"/>
      <c r="AL35" s="299"/>
      <c r="AM35" s="299"/>
      <c r="AN35" s="299"/>
      <c r="AO35" s="427"/>
      <c r="AP35" s="447"/>
      <c r="AR35" s="428"/>
      <c r="AS35" s="429"/>
      <c r="AT35" s="428"/>
      <c r="AU35" s="428"/>
      <c r="AV35" s="428"/>
      <c r="AW35" s="428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986">
        <f t="shared" si="9"/>
        <v>1</v>
      </c>
      <c r="Y36" s="970" t="s">
        <v>162</v>
      </c>
      <c r="Z36" s="274">
        <v>17</v>
      </c>
      <c r="AA36" s="274" t="s">
        <v>133</v>
      </c>
      <c r="AB36" s="274">
        <v>3</v>
      </c>
      <c r="AC36" s="426">
        <f t="shared" si="0"/>
        <v>20</v>
      </c>
      <c r="AD36" s="296"/>
      <c r="AE36" s="294"/>
      <c r="AF36" s="271" t="s">
        <v>158</v>
      </c>
      <c r="AG36" s="297">
        <v>2</v>
      </c>
      <c r="AH36" s="271"/>
      <c r="AI36" s="265"/>
      <c r="AJ36" s="260"/>
      <c r="AK36" s="260"/>
      <c r="AL36" s="260"/>
      <c r="AM36" s="260"/>
      <c r="AN36" s="260"/>
      <c r="AO36" s="427">
        <f t="shared" si="1"/>
        <v>22</v>
      </c>
      <c r="AP36" s="470"/>
      <c r="AR36" s="428">
        <f t="shared" si="2"/>
        <v>18</v>
      </c>
      <c r="AS36" s="429">
        <f t="shared" si="3"/>
        <v>18</v>
      </c>
      <c r="AT36" s="428">
        <f t="shared" si="4"/>
        <v>18</v>
      </c>
      <c r="AU36" s="428">
        <f t="shared" si="5"/>
        <v>18</v>
      </c>
      <c r="AV36" s="428" t="e">
        <f t="shared" si="15"/>
        <v>#VALUE!</v>
      </c>
      <c r="AW36" s="428" t="e">
        <f t="shared" si="6"/>
        <v>#VALUE!</v>
      </c>
      <c r="AX36" s="859">
        <f t="shared" si="13"/>
        <v>1</v>
      </c>
      <c r="AY36" s="859">
        <f t="shared" si="10"/>
        <v>0</v>
      </c>
      <c r="AZ36" s="454"/>
    </row>
    <row r="37" spans="1:52" s="395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986">
        <f t="shared" si="9"/>
        <v>1</v>
      </c>
      <c r="Y37" s="974" t="s">
        <v>163</v>
      </c>
      <c r="Z37" s="274">
        <v>16</v>
      </c>
      <c r="AA37" s="274"/>
      <c r="AB37" s="274"/>
      <c r="AC37" s="426">
        <f t="shared" si="0"/>
        <v>16</v>
      </c>
      <c r="AD37" s="296"/>
      <c r="AE37" s="294"/>
      <c r="AF37" s="274" t="s">
        <v>159</v>
      </c>
      <c r="AG37" s="323">
        <v>4</v>
      </c>
      <c r="AH37" s="274"/>
      <c r="AI37" s="298"/>
      <c r="AJ37" s="299"/>
      <c r="AK37" s="299"/>
      <c r="AL37" s="299"/>
      <c r="AM37" s="299"/>
      <c r="AN37" s="299"/>
      <c r="AO37" s="427">
        <f t="shared" si="1"/>
        <v>20</v>
      </c>
      <c r="AP37" s="471"/>
      <c r="AR37" s="428">
        <f t="shared" si="2"/>
        <v>18</v>
      </c>
      <c r="AS37" s="429">
        <f t="shared" si="3"/>
        <v>18</v>
      </c>
      <c r="AT37" s="428">
        <f t="shared" si="4"/>
        <v>18</v>
      </c>
      <c r="AU37" s="428">
        <f t="shared" si="5"/>
        <v>18</v>
      </c>
      <c r="AV37" s="428" t="e">
        <f t="shared" si="15"/>
        <v>#VALUE!</v>
      </c>
      <c r="AW37" s="428" t="e">
        <f t="shared" si="6"/>
        <v>#VALUE!</v>
      </c>
      <c r="AX37" s="859">
        <f t="shared" si="13"/>
        <v>1</v>
      </c>
      <c r="AY37" s="859">
        <f t="shared" si="10"/>
        <v>0</v>
      </c>
      <c r="AZ37" s="454"/>
    </row>
    <row r="38" spans="1:52" s="478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355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986">
        <f t="shared" si="9"/>
        <v>-1</v>
      </c>
      <c r="Y38" s="981" t="s">
        <v>164</v>
      </c>
      <c r="Z38" s="295">
        <v>19</v>
      </c>
      <c r="AA38" s="300"/>
      <c r="AB38" s="295"/>
      <c r="AC38" s="472">
        <f t="shared" si="0"/>
        <v>19</v>
      </c>
      <c r="AD38" s="473"/>
      <c r="AE38" s="474"/>
      <c r="AF38" s="295" t="s">
        <v>160</v>
      </c>
      <c r="AG38" s="475">
        <v>2</v>
      </c>
      <c r="AH38" s="295"/>
      <c r="AI38" s="301"/>
      <c r="AJ38" s="302"/>
      <c r="AK38" s="302"/>
      <c r="AL38" s="302"/>
      <c r="AM38" s="302"/>
      <c r="AN38" s="302"/>
      <c r="AO38" s="476">
        <f t="shared" si="1"/>
        <v>21</v>
      </c>
      <c r="AP38" s="477"/>
      <c r="AR38" s="478">
        <f t="shared" si="2"/>
        <v>16</v>
      </c>
      <c r="AS38" s="479">
        <f t="shared" si="3"/>
        <v>16</v>
      </c>
      <c r="AT38" s="478">
        <f t="shared" si="4"/>
        <v>16</v>
      </c>
      <c r="AU38" s="478">
        <f t="shared" si="5"/>
        <v>-18</v>
      </c>
      <c r="AV38" s="478" t="e">
        <f t="shared" si="15"/>
        <v>#VALUE!</v>
      </c>
      <c r="AW38" s="478" t="e">
        <f t="shared" si="6"/>
        <v>#VALUE!</v>
      </c>
      <c r="AX38" s="859">
        <f t="shared" si="13"/>
        <v>-1</v>
      </c>
      <c r="AY38" s="859">
        <f t="shared" si="10"/>
        <v>0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1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>
        <f t="shared" si="8"/>
        <v>0</v>
      </c>
      <c r="X39" s="986"/>
      <c r="Y39" s="974"/>
      <c r="Z39" s="266"/>
      <c r="AA39" s="274"/>
      <c r="AB39" s="266"/>
      <c r="AC39" s="426"/>
      <c r="AD39" s="296"/>
      <c r="AE39" s="294"/>
      <c r="AF39" s="480"/>
      <c r="AG39" s="309"/>
      <c r="AH39" s="480"/>
      <c r="AI39" s="306"/>
      <c r="AJ39" s="307"/>
      <c r="AK39" s="307"/>
      <c r="AL39" s="307"/>
      <c r="AM39" s="307"/>
      <c r="AN39" s="307"/>
      <c r="AO39" s="427"/>
      <c r="AP39" s="481"/>
      <c r="AR39" s="428"/>
      <c r="AS39" s="429"/>
      <c r="AT39" s="428"/>
      <c r="AU39" s="428"/>
      <c r="AV39" s="428"/>
      <c r="AW39" s="428"/>
      <c r="AX39" s="859"/>
      <c r="AY39" s="859"/>
      <c r="AZ39" s="454"/>
    </row>
    <row r="40" spans="1:52" s="482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1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22</v>
      </c>
      <c r="X40" s="986">
        <f t="shared" si="9"/>
        <v>5</v>
      </c>
      <c r="Y40" s="981" t="s">
        <v>165</v>
      </c>
      <c r="Z40" s="274">
        <v>12</v>
      </c>
      <c r="AA40" s="274" t="s">
        <v>121</v>
      </c>
      <c r="AB40" s="274">
        <v>5</v>
      </c>
      <c r="AC40" s="426">
        <f t="shared" si="0"/>
        <v>17</v>
      </c>
      <c r="AD40" s="296"/>
      <c r="AE40" s="294"/>
      <c r="AF40" s="483" t="s">
        <v>166</v>
      </c>
      <c r="AG40" s="309">
        <v>4</v>
      </c>
      <c r="AH40" s="483"/>
      <c r="AI40" s="306"/>
      <c r="AJ40" s="307"/>
      <c r="AK40" s="307"/>
      <c r="AL40" s="307"/>
      <c r="AM40" s="307"/>
      <c r="AN40" s="307"/>
      <c r="AO40" s="427">
        <f t="shared" si="1"/>
        <v>21</v>
      </c>
      <c r="AP40" s="484"/>
      <c r="AR40" s="428">
        <f t="shared" si="2"/>
        <v>18</v>
      </c>
      <c r="AS40" s="429">
        <f t="shared" si="3"/>
        <v>18</v>
      </c>
      <c r="AT40" s="428">
        <f t="shared" si="4"/>
        <v>18</v>
      </c>
      <c r="AU40" s="428">
        <f t="shared" si="5"/>
        <v>18</v>
      </c>
      <c r="AV40" s="428" t="e">
        <f t="shared" si="15"/>
        <v>#VALUE!</v>
      </c>
      <c r="AW40" s="428" t="e">
        <f t="shared" si="6"/>
        <v>#VALUE!</v>
      </c>
      <c r="AX40" s="859">
        <f t="shared" si="13"/>
        <v>5</v>
      </c>
      <c r="AY40" s="859">
        <f t="shared" si="10"/>
        <v>0</v>
      </c>
      <c r="AZ40" s="454"/>
    </row>
    <row r="41" spans="1:52" ht="50.25" customHeight="1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1"/>
        <v>11</v>
      </c>
      <c r="J41" s="274" t="s">
        <v>429</v>
      </c>
      <c r="K41" s="379">
        <v>5</v>
      </c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22</v>
      </c>
      <c r="X41" s="986">
        <f t="shared" si="9"/>
        <v>5</v>
      </c>
      <c r="Y41" s="974" t="s">
        <v>220</v>
      </c>
      <c r="Z41" s="274">
        <v>11</v>
      </c>
      <c r="AA41" s="274" t="s">
        <v>167</v>
      </c>
      <c r="AB41" s="274">
        <v>3</v>
      </c>
      <c r="AC41" s="426">
        <f t="shared" si="0"/>
        <v>14</v>
      </c>
      <c r="AD41" s="296" t="s">
        <v>209</v>
      </c>
      <c r="AE41" s="294">
        <v>3</v>
      </c>
      <c r="AF41" s="480"/>
      <c r="AG41" s="309"/>
      <c r="AH41" s="480"/>
      <c r="AI41" s="306"/>
      <c r="AJ41" s="307"/>
      <c r="AK41" s="307"/>
      <c r="AL41" s="307"/>
      <c r="AM41" s="307"/>
      <c r="AN41" s="307"/>
      <c r="AO41" s="427">
        <f t="shared" si="1"/>
        <v>17</v>
      </c>
      <c r="AP41" s="485"/>
      <c r="AR41" s="428">
        <f t="shared" si="2"/>
        <v>17</v>
      </c>
      <c r="AS41" s="429">
        <f t="shared" si="3"/>
        <v>17</v>
      </c>
      <c r="AT41" s="428">
        <f t="shared" si="4"/>
        <v>17</v>
      </c>
      <c r="AU41" s="428">
        <f t="shared" si="5"/>
        <v>0</v>
      </c>
      <c r="AV41" s="428" t="e">
        <f t="shared" si="15"/>
        <v>#VALUE!</v>
      </c>
      <c r="AW41" s="428" t="e">
        <f t="shared" si="6"/>
        <v>#VALUE!</v>
      </c>
      <c r="AX41" s="859">
        <f t="shared" si="13"/>
        <v>5</v>
      </c>
      <c r="AY41" s="859">
        <f t="shared" si="10"/>
        <v>0</v>
      </c>
      <c r="AZ41" s="454"/>
    </row>
    <row r="42" spans="1:52" s="488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1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20</v>
      </c>
      <c r="X42" s="986">
        <f t="shared" si="9"/>
        <v>3</v>
      </c>
      <c r="Y42" s="982" t="s">
        <v>216</v>
      </c>
      <c r="Z42" s="487">
        <v>12</v>
      </c>
      <c r="AA42" s="487" t="s">
        <v>168</v>
      </c>
      <c r="AB42" s="487">
        <v>4</v>
      </c>
      <c r="AC42" s="426">
        <f t="shared" si="0"/>
        <v>16</v>
      </c>
      <c r="AD42" s="296" t="s">
        <v>208</v>
      </c>
      <c r="AE42" s="294">
        <v>3</v>
      </c>
      <c r="AF42" s="487"/>
      <c r="AG42" s="309"/>
      <c r="AH42" s="487"/>
      <c r="AI42" s="306"/>
      <c r="AJ42" s="307"/>
      <c r="AK42" s="307"/>
      <c r="AL42" s="307"/>
      <c r="AM42" s="307"/>
      <c r="AN42" s="307"/>
      <c r="AO42" s="427">
        <f t="shared" si="1"/>
        <v>19</v>
      </c>
      <c r="AP42" s="487"/>
      <c r="AR42" s="428">
        <f t="shared" si="2"/>
        <v>16</v>
      </c>
      <c r="AS42" s="429">
        <f t="shared" si="3"/>
        <v>16</v>
      </c>
      <c r="AT42" s="428">
        <f t="shared" si="4"/>
        <v>16</v>
      </c>
      <c r="AU42" s="428">
        <f t="shared" si="5"/>
        <v>-18</v>
      </c>
      <c r="AV42" s="428" t="e">
        <f t="shared" si="15"/>
        <v>#VALUE!</v>
      </c>
      <c r="AW42" s="428" t="e">
        <f t="shared" si="6"/>
        <v>#VALUE!</v>
      </c>
      <c r="AX42" s="859">
        <f t="shared" si="13"/>
        <v>3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1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>
        <f t="shared" si="8"/>
        <v>0</v>
      </c>
      <c r="X43" s="986"/>
      <c r="Y43" s="974"/>
      <c r="Z43" s="455"/>
      <c r="AA43" s="274"/>
      <c r="AB43" s="455"/>
      <c r="AC43" s="426"/>
      <c r="AD43" s="296"/>
      <c r="AE43" s="294"/>
      <c r="AF43" s="456"/>
      <c r="AG43" s="457"/>
      <c r="AH43" s="456"/>
      <c r="AI43" s="458"/>
      <c r="AJ43" s="459"/>
      <c r="AK43" s="459"/>
      <c r="AL43" s="459"/>
      <c r="AM43" s="459"/>
      <c r="AN43" s="459"/>
      <c r="AO43" s="427"/>
      <c r="AP43" s="460"/>
      <c r="AR43" s="428"/>
      <c r="AS43" s="429"/>
      <c r="AT43" s="428"/>
      <c r="AU43" s="428"/>
      <c r="AV43" s="428"/>
      <c r="AW43" s="428"/>
      <c r="AX43" s="859"/>
      <c r="AY43" s="859"/>
      <c r="AZ43" s="454"/>
    </row>
    <row r="44" spans="1:52" s="428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1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970" t="s">
        <v>155</v>
      </c>
      <c r="Z44" s="271">
        <v>8</v>
      </c>
      <c r="AA44" s="274" t="s">
        <v>156</v>
      </c>
      <c r="AB44" s="271">
        <v>4</v>
      </c>
      <c r="AC44" s="426">
        <f t="shared" si="0"/>
        <v>12</v>
      </c>
      <c r="AD44" s="432" t="s">
        <v>205</v>
      </c>
      <c r="AE44" s="294">
        <v>6</v>
      </c>
      <c r="AF44" s="272"/>
      <c r="AG44" s="297"/>
      <c r="AH44" s="257"/>
      <c r="AI44" s="259"/>
      <c r="AJ44" s="489"/>
      <c r="AK44" s="489"/>
      <c r="AL44" s="489"/>
      <c r="AM44" s="489"/>
      <c r="AN44" s="489"/>
      <c r="AO44" s="427">
        <f t="shared" si="1"/>
        <v>18</v>
      </c>
      <c r="AP44" s="490" t="s">
        <v>157</v>
      </c>
      <c r="AR44" s="428">
        <f t="shared" si="2"/>
        <v>17</v>
      </c>
      <c r="AS44" s="429">
        <f t="shared" si="3"/>
        <v>17</v>
      </c>
      <c r="AT44" s="428">
        <f t="shared" si="4"/>
        <v>17</v>
      </c>
      <c r="AU44" s="428">
        <f t="shared" si="5"/>
        <v>0</v>
      </c>
      <c r="AV44" s="428">
        <f>(((AC44+AE44)*17)-(17*17))+(AG44*17)+AI44+AJ44+AK44+AL44+AM44+AN44</f>
        <v>17</v>
      </c>
      <c r="AW44" s="428">
        <f t="shared" si="6"/>
        <v>17</v>
      </c>
      <c r="AX44" s="859">
        <f t="shared" si="13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1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970"/>
      <c r="Z45" s="271"/>
      <c r="AA45" s="274"/>
      <c r="AB45" s="271"/>
      <c r="AC45" s="426"/>
      <c r="AD45" s="432"/>
      <c r="AE45" s="294"/>
      <c r="AF45" s="272"/>
      <c r="AG45" s="297"/>
      <c r="AH45" s="257"/>
      <c r="AI45" s="259"/>
      <c r="AJ45" s="489"/>
      <c r="AK45" s="489"/>
      <c r="AL45" s="489"/>
      <c r="AM45" s="489"/>
      <c r="AN45" s="489"/>
      <c r="AO45" s="427"/>
      <c r="AP45" s="490"/>
      <c r="AS45" s="429"/>
      <c r="AX45" s="859">
        <f t="shared" si="13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1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>
        <f t="shared" si="8"/>
        <v>0</v>
      </c>
      <c r="X46" s="986"/>
      <c r="Y46" s="974"/>
      <c r="Z46" s="266"/>
      <c r="AA46" s="274"/>
      <c r="AB46" s="266"/>
      <c r="AC46" s="426"/>
      <c r="AD46" s="296"/>
      <c r="AE46" s="294"/>
      <c r="AF46" s="446"/>
      <c r="AG46" s="323"/>
      <c r="AH46" s="446"/>
      <c r="AI46" s="298"/>
      <c r="AJ46" s="299"/>
      <c r="AK46" s="299"/>
      <c r="AL46" s="299"/>
      <c r="AM46" s="299"/>
      <c r="AN46" s="299"/>
      <c r="AO46" s="427"/>
      <c r="AP46" s="447"/>
      <c r="AR46" s="428"/>
      <c r="AS46" s="429"/>
      <c r="AT46" s="428"/>
      <c r="AU46" s="428"/>
      <c r="AV46" s="428"/>
      <c r="AW46" s="428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1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986">
        <f t="shared" si="9"/>
        <v>2</v>
      </c>
      <c r="Y47" s="975"/>
      <c r="Z47" s="215"/>
      <c r="AA47" s="253"/>
      <c r="AB47" s="215"/>
      <c r="AC47" s="426">
        <f t="shared" si="0"/>
        <v>0</v>
      </c>
      <c r="AD47" s="280"/>
      <c r="AE47" s="256"/>
      <c r="AF47" s="284"/>
      <c r="AG47" s="285"/>
      <c r="AH47" s="284"/>
      <c r="AI47" s="492"/>
      <c r="AJ47" s="287">
        <v>0</v>
      </c>
      <c r="AK47" s="287">
        <v>0</v>
      </c>
      <c r="AL47" s="287">
        <v>0</v>
      </c>
      <c r="AM47" s="287">
        <v>0</v>
      </c>
      <c r="AN47" s="287"/>
      <c r="AO47" s="427">
        <f t="shared" si="1"/>
        <v>0</v>
      </c>
      <c r="AP47" s="493"/>
      <c r="AQ47" s="395"/>
      <c r="AR47" s="428">
        <f t="shared" si="2"/>
        <v>19</v>
      </c>
      <c r="AS47" s="429">
        <f t="shared" si="3"/>
        <v>19</v>
      </c>
      <c r="AT47" s="428">
        <f t="shared" si="4"/>
        <v>19</v>
      </c>
      <c r="AU47" s="428">
        <f t="shared" si="5"/>
        <v>36</v>
      </c>
      <c r="AV47" s="428" t="e">
        <f t="shared" ref="AV47:AV54" si="16">L47+N47+(P47*10)+R47+S47+T47+U47+V47+W47</f>
        <v>#VALUE!</v>
      </c>
      <c r="AW47" s="428" t="e">
        <f t="shared" si="6"/>
        <v>#VALUE!</v>
      </c>
      <c r="AX47" s="859">
        <f t="shared" si="13"/>
        <v>2</v>
      </c>
      <c r="AY47" s="859">
        <f t="shared" si="10"/>
        <v>0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1"/>
        <v>21</v>
      </c>
      <c r="J48" s="296"/>
      <c r="K48" s="380"/>
      <c r="L48" s="280"/>
      <c r="M48" s="256"/>
      <c r="N48" s="288" t="s">
        <v>459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986">
        <f t="shared" si="9"/>
        <v>4</v>
      </c>
      <c r="Y48" s="975"/>
      <c r="Z48" s="215"/>
      <c r="AA48" s="253"/>
      <c r="AB48" s="215"/>
      <c r="AC48" s="426">
        <f t="shared" si="0"/>
        <v>0</v>
      </c>
      <c r="AD48" s="280"/>
      <c r="AE48" s="256"/>
      <c r="AF48" s="288"/>
      <c r="AG48" s="285"/>
      <c r="AH48" s="288"/>
      <c r="AI48" s="492"/>
      <c r="AJ48" s="287">
        <v>0</v>
      </c>
      <c r="AK48" s="287">
        <v>0</v>
      </c>
      <c r="AL48" s="287">
        <v>0</v>
      </c>
      <c r="AM48" s="287">
        <v>0</v>
      </c>
      <c r="AN48" s="287">
        <v>0</v>
      </c>
      <c r="AO48" s="427">
        <f t="shared" si="1"/>
        <v>0</v>
      </c>
      <c r="AP48" s="447"/>
      <c r="AQ48" s="395"/>
      <c r="AR48" s="428">
        <f t="shared" si="2"/>
        <v>21</v>
      </c>
      <c r="AS48" s="429">
        <f t="shared" si="3"/>
        <v>21</v>
      </c>
      <c r="AT48" s="428">
        <f t="shared" si="4"/>
        <v>21</v>
      </c>
      <c r="AU48" s="428">
        <f t="shared" si="5"/>
        <v>72</v>
      </c>
      <c r="AV48" s="428" t="e">
        <f t="shared" si="16"/>
        <v>#VALUE!</v>
      </c>
      <c r="AW48" s="428" t="e">
        <f t="shared" si="6"/>
        <v>#VALUE!</v>
      </c>
      <c r="AX48" s="859">
        <f t="shared" si="13"/>
        <v>4</v>
      </c>
      <c r="AY48" s="859">
        <f t="shared" si="10"/>
        <v>0</v>
      </c>
      <c r="AZ48" s="454"/>
    </row>
    <row r="49" spans="1:52" s="46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1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986">
        <f t="shared" si="9"/>
        <v>1</v>
      </c>
      <c r="Y49" s="976"/>
      <c r="Z49" s="215"/>
      <c r="AA49" s="253"/>
      <c r="AB49" s="215"/>
      <c r="AC49" s="426">
        <f t="shared" si="0"/>
        <v>0</v>
      </c>
      <c r="AD49" s="280"/>
      <c r="AE49" s="256"/>
      <c r="AF49" s="494"/>
      <c r="AG49" s="495"/>
      <c r="AH49" s="494"/>
      <c r="AI49" s="496"/>
      <c r="AJ49" s="289">
        <v>0</v>
      </c>
      <c r="AK49" s="289">
        <v>0</v>
      </c>
      <c r="AL49" s="289">
        <v>0</v>
      </c>
      <c r="AM49" s="289">
        <v>0</v>
      </c>
      <c r="AN49" s="289">
        <v>0</v>
      </c>
      <c r="AO49" s="427">
        <f t="shared" si="1"/>
        <v>0</v>
      </c>
      <c r="AP49" s="424"/>
      <c r="AQ49" s="394"/>
      <c r="AR49" s="428">
        <f t="shared" si="2"/>
        <v>18</v>
      </c>
      <c r="AS49" s="429">
        <f t="shared" si="3"/>
        <v>18</v>
      </c>
      <c r="AT49" s="428">
        <f t="shared" si="4"/>
        <v>18</v>
      </c>
      <c r="AU49" s="428">
        <f t="shared" si="5"/>
        <v>18</v>
      </c>
      <c r="AV49" s="428" t="e">
        <f t="shared" si="16"/>
        <v>#VALUE!</v>
      </c>
      <c r="AW49" s="428" t="e">
        <f t="shared" si="6"/>
        <v>#VALUE!</v>
      </c>
      <c r="AX49" s="859">
        <f t="shared" si="13"/>
        <v>1</v>
      </c>
      <c r="AY49" s="859">
        <f t="shared" si="10"/>
        <v>0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1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975"/>
      <c r="Z50" s="215"/>
      <c r="AA50" s="215"/>
      <c r="AB50" s="215"/>
      <c r="AC50" s="426">
        <f t="shared" si="0"/>
        <v>0</v>
      </c>
      <c r="AD50" s="280"/>
      <c r="AE50" s="256"/>
      <c r="AF50" s="288"/>
      <c r="AG50" s="285"/>
      <c r="AH50" s="288"/>
      <c r="AI50" s="492"/>
      <c r="AJ50" s="287">
        <v>0</v>
      </c>
      <c r="AK50" s="287">
        <v>0</v>
      </c>
      <c r="AL50" s="287">
        <v>0</v>
      </c>
      <c r="AM50" s="287">
        <v>0</v>
      </c>
      <c r="AN50" s="287"/>
      <c r="AO50" s="427">
        <f t="shared" si="1"/>
        <v>0</v>
      </c>
      <c r="AP50" s="497" t="s">
        <v>139</v>
      </c>
      <c r="AQ50" s="395"/>
      <c r="AR50" s="428">
        <f t="shared" si="2"/>
        <v>0</v>
      </c>
      <c r="AS50" s="429">
        <f t="shared" si="3"/>
        <v>0</v>
      </c>
      <c r="AT50" s="428">
        <f t="shared" si="4"/>
        <v>0</v>
      </c>
      <c r="AU50" s="428">
        <f t="shared" si="5"/>
        <v>-306</v>
      </c>
      <c r="AV50" s="428">
        <f t="shared" si="16"/>
        <v>0</v>
      </c>
      <c r="AW50" s="428">
        <f t="shared" si="6"/>
        <v>-306</v>
      </c>
      <c r="AX50" s="859">
        <f>(I50+K50+M50+Q50)</f>
        <v>0</v>
      </c>
      <c r="AY50" s="859">
        <f t="shared" si="10"/>
        <v>0</v>
      </c>
      <c r="AZ50" s="454" t="s">
        <v>587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1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986">
        <f t="shared" si="9"/>
        <v>0</v>
      </c>
      <c r="Y51" s="975"/>
      <c r="Z51" s="215"/>
      <c r="AA51" s="215"/>
      <c r="AB51" s="215"/>
      <c r="AC51" s="426"/>
      <c r="AD51" s="280"/>
      <c r="AE51" s="256"/>
      <c r="AF51" s="288"/>
      <c r="AG51" s="285"/>
      <c r="AH51" s="288"/>
      <c r="AI51" s="492"/>
      <c r="AJ51" s="287"/>
      <c r="AK51" s="287"/>
      <c r="AL51" s="287"/>
      <c r="AM51" s="287"/>
      <c r="AN51" s="287"/>
      <c r="AO51" s="427"/>
      <c r="AP51" s="497"/>
      <c r="AQ51" s="395"/>
      <c r="AR51" s="428"/>
      <c r="AS51" s="429"/>
      <c r="AT51" s="428"/>
      <c r="AU51" s="428"/>
      <c r="AV51" s="428"/>
      <c r="AW51" s="428"/>
      <c r="AX51" s="859">
        <f t="shared" si="13"/>
        <v>0</v>
      </c>
      <c r="AY51" s="859">
        <f t="shared" si="10"/>
        <v>0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1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>
        <f t="shared" si="8"/>
        <v>0</v>
      </c>
      <c r="X52" s="986"/>
      <c r="Y52" s="974"/>
      <c r="Z52" s="266"/>
      <c r="AA52" s="274"/>
      <c r="AB52" s="266"/>
      <c r="AC52" s="426"/>
      <c r="AD52" s="296"/>
      <c r="AE52" s="294"/>
      <c r="AF52" s="446"/>
      <c r="AG52" s="323"/>
      <c r="AH52" s="446"/>
      <c r="AI52" s="298"/>
      <c r="AJ52" s="299"/>
      <c r="AK52" s="299"/>
      <c r="AL52" s="299"/>
      <c r="AM52" s="299"/>
      <c r="AN52" s="299"/>
      <c r="AO52" s="427"/>
      <c r="AP52" s="447"/>
      <c r="AR52" s="428"/>
      <c r="AS52" s="429"/>
      <c r="AT52" s="428"/>
      <c r="AU52" s="428"/>
      <c r="AV52" s="428"/>
      <c r="AW52" s="428"/>
      <c r="AX52" s="859"/>
      <c r="AY52" s="859"/>
      <c r="AZ52" s="454"/>
    </row>
    <row r="53" spans="1:52" s="462" customFormat="1" ht="87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11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/>
      <c r="P53" s="498" t="s">
        <v>449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986">
        <f t="shared" si="9"/>
        <v>-1</v>
      </c>
      <c r="Y53" s="975" t="s">
        <v>140</v>
      </c>
      <c r="Z53" s="253">
        <v>15</v>
      </c>
      <c r="AA53" s="253" t="s">
        <v>143</v>
      </c>
      <c r="AB53" s="253">
        <v>1</v>
      </c>
      <c r="AC53" s="426">
        <f t="shared" si="0"/>
        <v>16</v>
      </c>
      <c r="AD53" s="280"/>
      <c r="AE53" s="256"/>
      <c r="AF53" s="284" t="s">
        <v>144</v>
      </c>
      <c r="AG53" s="282">
        <v>2</v>
      </c>
      <c r="AH53" s="284"/>
      <c r="AI53" s="499"/>
      <c r="AJ53" s="291">
        <v>0</v>
      </c>
      <c r="AK53" s="291">
        <v>0</v>
      </c>
      <c r="AL53" s="291">
        <v>0</v>
      </c>
      <c r="AM53" s="291">
        <v>0</v>
      </c>
      <c r="AN53" s="291">
        <v>0</v>
      </c>
      <c r="AO53" s="427">
        <f t="shared" si="1"/>
        <v>18</v>
      </c>
      <c r="AP53" s="447"/>
      <c r="AQ53" s="395"/>
      <c r="AR53" s="428">
        <f t="shared" si="2"/>
        <v>16</v>
      </c>
      <c r="AS53" s="429">
        <f t="shared" si="3"/>
        <v>16</v>
      </c>
      <c r="AT53" s="428">
        <f t="shared" si="4"/>
        <v>16</v>
      </c>
      <c r="AU53" s="428">
        <f t="shared" si="5"/>
        <v>-18</v>
      </c>
      <c r="AV53" s="428" t="e">
        <f t="shared" si="16"/>
        <v>#VALUE!</v>
      </c>
      <c r="AW53" s="428" t="e">
        <f t="shared" si="6"/>
        <v>#VALUE!</v>
      </c>
      <c r="AX53" s="859">
        <f t="shared" si="13"/>
        <v>-1</v>
      </c>
      <c r="AY53" s="859">
        <f t="shared" si="10"/>
        <v>0</v>
      </c>
      <c r="AZ53" s="454"/>
    </row>
    <row r="54" spans="1:52" s="462" customFormat="1" ht="87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11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/>
      <c r="P54" s="500" t="s">
        <v>450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16</v>
      </c>
      <c r="X54" s="986">
        <f t="shared" si="9"/>
        <v>-1</v>
      </c>
      <c r="Y54" s="975" t="s">
        <v>214</v>
      </c>
      <c r="Z54" s="253">
        <v>12</v>
      </c>
      <c r="AA54" s="253" t="s">
        <v>145</v>
      </c>
      <c r="AB54" s="253">
        <v>4</v>
      </c>
      <c r="AC54" s="426">
        <f t="shared" si="0"/>
        <v>16</v>
      </c>
      <c r="AD54" s="280" t="s">
        <v>200</v>
      </c>
      <c r="AE54" s="256">
        <v>3</v>
      </c>
      <c r="AF54" s="284" t="s">
        <v>146</v>
      </c>
      <c r="AG54" s="282">
        <v>4</v>
      </c>
      <c r="AH54" s="284"/>
      <c r="AI54" s="499"/>
      <c r="AJ54" s="291">
        <v>0</v>
      </c>
      <c r="AK54" s="291">
        <v>0</v>
      </c>
      <c r="AL54" s="291">
        <v>0</v>
      </c>
      <c r="AM54" s="291">
        <v>0</v>
      </c>
      <c r="AN54" s="291">
        <v>0</v>
      </c>
      <c r="AO54" s="427">
        <f t="shared" si="1"/>
        <v>23</v>
      </c>
      <c r="AP54" s="447"/>
      <c r="AQ54" s="395"/>
      <c r="AR54" s="428">
        <f t="shared" si="2"/>
        <v>16</v>
      </c>
      <c r="AS54" s="429">
        <f t="shared" si="3"/>
        <v>16</v>
      </c>
      <c r="AT54" s="428">
        <f t="shared" si="4"/>
        <v>16</v>
      </c>
      <c r="AU54" s="428">
        <f t="shared" si="5"/>
        <v>-18</v>
      </c>
      <c r="AV54" s="428" t="e">
        <f t="shared" si="16"/>
        <v>#VALUE!</v>
      </c>
      <c r="AW54" s="428" t="e">
        <f t="shared" si="6"/>
        <v>#VALUE!</v>
      </c>
      <c r="AX54" s="859">
        <f t="shared" si="13"/>
        <v>-1</v>
      </c>
      <c r="AY54" s="859">
        <f t="shared" si="10"/>
        <v>0</v>
      </c>
      <c r="AZ54" s="454"/>
    </row>
    <row r="55" spans="1:52" ht="72.5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11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/>
      <c r="P55" s="501" t="s">
        <v>451</v>
      </c>
      <c r="Q55" s="306"/>
      <c r="R55" s="293"/>
      <c r="S55" s="293"/>
      <c r="T55" s="293"/>
      <c r="U55" s="293"/>
      <c r="V55" s="293"/>
      <c r="W55" s="261">
        <f t="shared" si="8"/>
        <v>16</v>
      </c>
      <c r="X55" s="986">
        <f t="shared" si="9"/>
        <v>-1</v>
      </c>
      <c r="Y55" s="983"/>
      <c r="Z55" s="502"/>
      <c r="AA55" s="502"/>
      <c r="AB55" s="502"/>
      <c r="AC55" s="502"/>
      <c r="AD55" s="502"/>
      <c r="AE55" s="502"/>
      <c r="AF55" s="502"/>
      <c r="AG55" s="502"/>
      <c r="AH55" s="502"/>
      <c r="AI55" s="502"/>
      <c r="AJ55" s="502"/>
      <c r="AK55" s="502"/>
      <c r="AL55" s="502"/>
      <c r="AM55" s="502"/>
      <c r="AN55" s="502"/>
      <c r="AO55" s="502"/>
      <c r="AP55" s="502"/>
      <c r="AX55" s="859">
        <f t="shared" si="13"/>
        <v>-1</v>
      </c>
      <c r="AY55" s="859">
        <f t="shared" si="10"/>
        <v>0</v>
      </c>
      <c r="AZ55" s="454"/>
    </row>
    <row r="56" spans="1:52" s="463" customFormat="1" ht="18.5" x14ac:dyDescent="0.35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1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>
        <f t="shared" si="8"/>
        <v>0</v>
      </c>
      <c r="X56" s="986"/>
      <c r="Y56" s="976"/>
      <c r="Z56" s="506"/>
      <c r="AA56" s="253"/>
      <c r="AB56" s="506"/>
      <c r="AC56" s="426"/>
      <c r="AD56" s="280"/>
      <c r="AE56" s="256"/>
      <c r="AF56" s="317"/>
      <c r="AG56" s="262"/>
      <c r="AH56" s="317"/>
      <c r="AI56" s="263"/>
      <c r="AJ56" s="264"/>
      <c r="AK56" s="264"/>
      <c r="AL56" s="264"/>
      <c r="AM56" s="264"/>
      <c r="AN56" s="264"/>
      <c r="AO56" s="427"/>
      <c r="AP56" s="424"/>
      <c r="AQ56" s="394"/>
      <c r="AR56" s="428"/>
      <c r="AS56" s="429"/>
      <c r="AT56" s="428"/>
      <c r="AU56" s="428"/>
      <c r="AV56" s="428"/>
      <c r="AW56" s="428"/>
      <c r="AX56" s="859"/>
      <c r="AY56" s="859"/>
      <c r="AZ56" s="454"/>
    </row>
    <row r="57" spans="1:52" s="463" customFormat="1" ht="46.5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461</v>
      </c>
      <c r="F57" s="215">
        <v>16</v>
      </c>
      <c r="G57" s="253" t="s">
        <v>133</v>
      </c>
      <c r="H57" s="215">
        <v>3</v>
      </c>
      <c r="I57" s="254">
        <f t="shared" si="11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986">
        <f t="shared" si="9"/>
        <v>2</v>
      </c>
      <c r="Y57" s="976" t="s">
        <v>132</v>
      </c>
      <c r="Z57" s="215">
        <v>14</v>
      </c>
      <c r="AA57" s="253" t="s">
        <v>133</v>
      </c>
      <c r="AB57" s="215">
        <v>3</v>
      </c>
      <c r="AC57" s="426">
        <f t="shared" ref="AC57:AC68" si="17">Z57+AB57</f>
        <v>17</v>
      </c>
      <c r="AD57" s="280" t="s">
        <v>211</v>
      </c>
      <c r="AE57" s="256">
        <v>3</v>
      </c>
      <c r="AF57" s="317"/>
      <c r="AG57" s="262"/>
      <c r="AH57" s="317"/>
      <c r="AI57" s="263"/>
      <c r="AJ57" s="264"/>
      <c r="AK57" s="264"/>
      <c r="AL57" s="264"/>
      <c r="AM57" s="264"/>
      <c r="AN57" s="264"/>
      <c r="AO57" s="427">
        <f t="shared" ref="AO57:AO68" si="18">AC57+AE57+AG57+AI57+AJ57+AK57+AL57+AM57+AN57</f>
        <v>20</v>
      </c>
      <c r="AP57" s="424"/>
      <c r="AQ57" s="394"/>
      <c r="AR57" s="428">
        <f t="shared" ref="AR57:AR68" si="19">I57+M57</f>
        <v>19</v>
      </c>
      <c r="AS57" s="429">
        <f t="shared" ref="AS57:AS68" si="20">AR57+O57</f>
        <v>19</v>
      </c>
      <c r="AT57" s="428">
        <f t="shared" ref="AT57:AT68" si="21">AR57</f>
        <v>19</v>
      </c>
      <c r="AU57" s="428">
        <f t="shared" ref="AU57:AU68" si="22">(((I57+M57)*18)-(17*18))+(O57*10)+Q57+R57+S57+T57+U57+V57</f>
        <v>36</v>
      </c>
      <c r="AV57" s="428">
        <f t="shared" ref="AV57:AV68" si="23">L57+N57+(P57*10)+R57+S57+T57+U57+V57+W57</f>
        <v>19</v>
      </c>
      <c r="AW57" s="428">
        <f t="shared" ref="AW57:AW68" si="24">AU57+AV57</f>
        <v>55</v>
      </c>
      <c r="AX57" s="859">
        <f t="shared" si="13"/>
        <v>2</v>
      </c>
      <c r="AY57" s="859">
        <f t="shared" si="10"/>
        <v>0</v>
      </c>
      <c r="AZ57" s="454"/>
    </row>
    <row r="58" spans="1:52" s="463" customFormat="1" ht="46.5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366</v>
      </c>
      <c r="F58" s="215">
        <v>12</v>
      </c>
      <c r="G58" s="318" t="s">
        <v>367</v>
      </c>
      <c r="H58" s="215">
        <v>8</v>
      </c>
      <c r="I58" s="254">
        <f t="shared" si="11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986">
        <f t="shared" si="9"/>
        <v>3</v>
      </c>
      <c r="Y58" s="976" t="s">
        <v>134</v>
      </c>
      <c r="Z58" s="215">
        <v>12</v>
      </c>
      <c r="AA58" s="253" t="s">
        <v>161</v>
      </c>
      <c r="AB58" s="215">
        <v>4</v>
      </c>
      <c r="AC58" s="426">
        <f t="shared" si="17"/>
        <v>16</v>
      </c>
      <c r="AD58" s="280" t="s">
        <v>206</v>
      </c>
      <c r="AE58" s="256">
        <v>3</v>
      </c>
      <c r="AF58" s="317"/>
      <c r="AG58" s="262"/>
      <c r="AH58" s="317"/>
      <c r="AI58" s="263"/>
      <c r="AJ58" s="264"/>
      <c r="AK58" s="264"/>
      <c r="AL58" s="264"/>
      <c r="AM58" s="264"/>
      <c r="AN58" s="264"/>
      <c r="AO58" s="427">
        <f t="shared" si="18"/>
        <v>19</v>
      </c>
      <c r="AP58" s="424"/>
      <c r="AQ58" s="394"/>
      <c r="AR58" s="428">
        <f t="shared" si="19"/>
        <v>20</v>
      </c>
      <c r="AS58" s="429">
        <f t="shared" si="20"/>
        <v>20</v>
      </c>
      <c r="AT58" s="428">
        <f t="shared" si="21"/>
        <v>20</v>
      </c>
      <c r="AU58" s="428">
        <f t="shared" si="22"/>
        <v>54</v>
      </c>
      <c r="AV58" s="428">
        <f t="shared" si="23"/>
        <v>20</v>
      </c>
      <c r="AW58" s="428">
        <f t="shared" si="24"/>
        <v>74</v>
      </c>
      <c r="AX58" s="859">
        <f t="shared" si="13"/>
        <v>3</v>
      </c>
      <c r="AY58" s="859">
        <f t="shared" si="10"/>
        <v>0</v>
      </c>
      <c r="AZ58" s="454"/>
    </row>
    <row r="59" spans="1:52" s="46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462</v>
      </c>
      <c r="F59" s="215">
        <v>14</v>
      </c>
      <c r="G59" s="253" t="s">
        <v>368</v>
      </c>
      <c r="H59" s="215">
        <v>4</v>
      </c>
      <c r="I59" s="254">
        <f t="shared" si="11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986">
        <f t="shared" si="9"/>
        <v>1</v>
      </c>
      <c r="Y59" s="976" t="s">
        <v>135</v>
      </c>
      <c r="Z59" s="215">
        <v>14</v>
      </c>
      <c r="AA59" s="253" t="s">
        <v>136</v>
      </c>
      <c r="AB59" s="215">
        <v>4</v>
      </c>
      <c r="AC59" s="426">
        <f t="shared" si="17"/>
        <v>18</v>
      </c>
      <c r="AD59" s="280"/>
      <c r="AE59" s="256"/>
      <c r="AF59" s="317"/>
      <c r="AG59" s="262"/>
      <c r="AH59" s="317"/>
      <c r="AI59" s="263"/>
      <c r="AJ59" s="264"/>
      <c r="AK59" s="264"/>
      <c r="AL59" s="264"/>
      <c r="AM59" s="264"/>
      <c r="AN59" s="264"/>
      <c r="AO59" s="427">
        <f t="shared" si="18"/>
        <v>18</v>
      </c>
      <c r="AP59" s="424"/>
      <c r="AQ59" s="394"/>
      <c r="AR59" s="428">
        <f t="shared" si="19"/>
        <v>18</v>
      </c>
      <c r="AS59" s="429">
        <f t="shared" si="20"/>
        <v>18</v>
      </c>
      <c r="AT59" s="428">
        <f t="shared" si="21"/>
        <v>18</v>
      </c>
      <c r="AU59" s="428">
        <f t="shared" si="22"/>
        <v>18</v>
      </c>
      <c r="AV59" s="428">
        <f t="shared" si="23"/>
        <v>18</v>
      </c>
      <c r="AW59" s="428">
        <f t="shared" si="24"/>
        <v>36</v>
      </c>
      <c r="AX59" s="859">
        <f t="shared" si="13"/>
        <v>1</v>
      </c>
      <c r="AY59" s="859">
        <f t="shared" si="10"/>
        <v>0</v>
      </c>
      <c r="AZ59" s="454"/>
    </row>
    <row r="60" spans="1:52" s="462" customFormat="1" ht="18.5" x14ac:dyDescent="0.35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1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>
        <f t="shared" si="8"/>
        <v>0</v>
      </c>
      <c r="X60" s="986"/>
      <c r="Y60" s="976"/>
      <c r="Z60" s="339"/>
      <c r="AA60" s="253"/>
      <c r="AB60" s="339"/>
      <c r="AC60" s="426"/>
      <c r="AD60" s="280"/>
      <c r="AE60" s="256"/>
      <c r="AF60" s="339"/>
      <c r="AG60" s="323"/>
      <c r="AH60" s="339"/>
      <c r="AI60" s="298"/>
      <c r="AJ60" s="299"/>
      <c r="AK60" s="299"/>
      <c r="AL60" s="299"/>
      <c r="AM60" s="299"/>
      <c r="AN60" s="299"/>
      <c r="AO60" s="427"/>
      <c r="AP60" s="447"/>
      <c r="AQ60" s="395"/>
      <c r="AR60" s="428"/>
      <c r="AS60" s="429"/>
      <c r="AT60" s="428"/>
      <c r="AU60" s="428"/>
      <c r="AV60" s="428"/>
      <c r="AW60" s="428"/>
      <c r="AX60" s="859"/>
      <c r="AY60" s="859"/>
      <c r="AZ60" s="454"/>
    </row>
    <row r="61" spans="1:52" s="46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1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976" t="s">
        <v>137</v>
      </c>
      <c r="Z61" s="319">
        <v>20</v>
      </c>
      <c r="AA61" s="253"/>
      <c r="AB61" s="319"/>
      <c r="AC61" s="426">
        <f t="shared" si="17"/>
        <v>20</v>
      </c>
      <c r="AD61" s="508"/>
      <c r="AE61" s="321"/>
      <c r="AF61" s="317"/>
      <c r="AG61" s="262"/>
      <c r="AH61" s="317"/>
      <c r="AI61" s="263"/>
      <c r="AJ61" s="264"/>
      <c r="AK61" s="264"/>
      <c r="AL61" s="264"/>
      <c r="AM61" s="264"/>
      <c r="AN61" s="264"/>
      <c r="AO61" s="427">
        <f t="shared" si="18"/>
        <v>20</v>
      </c>
      <c r="AP61" s="424"/>
      <c r="AQ61" s="394"/>
      <c r="AR61" s="428">
        <f t="shared" si="19"/>
        <v>21</v>
      </c>
      <c r="AS61" s="429">
        <f t="shared" si="20"/>
        <v>21</v>
      </c>
      <c r="AT61" s="428">
        <f t="shared" si="21"/>
        <v>21</v>
      </c>
      <c r="AU61" s="428">
        <f t="shared" si="22"/>
        <v>72</v>
      </c>
      <c r="AV61" s="428">
        <f t="shared" si="23"/>
        <v>21</v>
      </c>
      <c r="AW61" s="428">
        <f t="shared" si="24"/>
        <v>93</v>
      </c>
      <c r="AX61" s="859">
        <f t="shared" si="13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1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>
        <f t="shared" si="8"/>
        <v>0</v>
      </c>
      <c r="X62" s="986"/>
      <c r="Y62" s="974"/>
      <c r="Z62" s="266"/>
      <c r="AA62" s="274"/>
      <c r="AB62" s="266"/>
      <c r="AC62" s="426"/>
      <c r="AD62" s="296"/>
      <c r="AE62" s="294"/>
      <c r="AF62" s="446"/>
      <c r="AG62" s="323"/>
      <c r="AH62" s="446"/>
      <c r="AI62" s="298"/>
      <c r="AJ62" s="299"/>
      <c r="AK62" s="299"/>
      <c r="AL62" s="299"/>
      <c r="AM62" s="299"/>
      <c r="AN62" s="299"/>
      <c r="AO62" s="427"/>
      <c r="AP62" s="447"/>
      <c r="AR62" s="428"/>
      <c r="AS62" s="429"/>
      <c r="AT62" s="428"/>
      <c r="AU62" s="428"/>
      <c r="AV62" s="428"/>
      <c r="AW62" s="428"/>
      <c r="AX62" s="859"/>
      <c r="AY62" s="859"/>
      <c r="AZ62" s="454"/>
    </row>
    <row r="63" spans="1:52" s="46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1"/>
        <v>24</v>
      </c>
      <c r="J63" s="280"/>
      <c r="K63" s="379"/>
      <c r="L63" s="255"/>
      <c r="M63" s="256"/>
      <c r="N63" s="322" t="s">
        <v>430</v>
      </c>
      <c r="O63" s="323">
        <v>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986">
        <f t="shared" si="9"/>
        <v>7</v>
      </c>
      <c r="Y63" s="975"/>
      <c r="Z63" s="253"/>
      <c r="AA63" s="253"/>
      <c r="AB63" s="253"/>
      <c r="AC63" s="426">
        <f t="shared" si="17"/>
        <v>0</v>
      </c>
      <c r="AD63" s="280"/>
      <c r="AE63" s="256"/>
      <c r="AF63" s="322"/>
      <c r="AG63" s="323"/>
      <c r="AH63" s="322"/>
      <c r="AI63" s="298"/>
      <c r="AJ63" s="299"/>
      <c r="AK63" s="299"/>
      <c r="AL63" s="299"/>
      <c r="AM63" s="299"/>
      <c r="AN63" s="299"/>
      <c r="AO63" s="427">
        <f t="shared" si="18"/>
        <v>0</v>
      </c>
      <c r="AP63" s="447"/>
      <c r="AQ63" s="395"/>
      <c r="AR63" s="428">
        <f t="shared" si="19"/>
        <v>24</v>
      </c>
      <c r="AS63" s="429">
        <f t="shared" si="20"/>
        <v>24</v>
      </c>
      <c r="AT63" s="428">
        <f t="shared" si="21"/>
        <v>24</v>
      </c>
      <c r="AU63" s="428">
        <f t="shared" si="22"/>
        <v>126</v>
      </c>
      <c r="AV63" s="428" t="e">
        <f t="shared" si="23"/>
        <v>#VALUE!</v>
      </c>
      <c r="AW63" s="428" t="e">
        <f t="shared" si="24"/>
        <v>#VALUE!</v>
      </c>
      <c r="AX63" s="859">
        <f t="shared" si="13"/>
        <v>7</v>
      </c>
      <c r="AY63" s="859">
        <f t="shared" si="10"/>
        <v>0</v>
      </c>
      <c r="AZ63" s="454"/>
    </row>
    <row r="64" spans="1:52" s="46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1"/>
        <v>25</v>
      </c>
      <c r="J64" s="280"/>
      <c r="K64" s="379"/>
      <c r="L64" s="255"/>
      <c r="M64" s="256"/>
      <c r="N64" s="322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975"/>
      <c r="Z64" s="253"/>
      <c r="AA64" s="253"/>
      <c r="AB64" s="253"/>
      <c r="AC64" s="426">
        <f t="shared" si="17"/>
        <v>0</v>
      </c>
      <c r="AD64" s="280"/>
      <c r="AE64" s="256"/>
      <c r="AF64" s="322"/>
      <c r="AG64" s="323"/>
      <c r="AH64" s="322"/>
      <c r="AI64" s="298"/>
      <c r="AJ64" s="299"/>
      <c r="AK64" s="299"/>
      <c r="AL64" s="299"/>
      <c r="AM64" s="299"/>
      <c r="AN64" s="299"/>
      <c r="AO64" s="427">
        <f t="shared" si="18"/>
        <v>0</v>
      </c>
      <c r="AP64" s="447"/>
      <c r="AQ64" s="395"/>
      <c r="AR64" s="428">
        <f t="shared" si="19"/>
        <v>25</v>
      </c>
      <c r="AS64" s="429">
        <f t="shared" si="20"/>
        <v>25</v>
      </c>
      <c r="AT64" s="428">
        <f t="shared" si="21"/>
        <v>25</v>
      </c>
      <c r="AU64" s="428">
        <f t="shared" si="22"/>
        <v>144</v>
      </c>
      <c r="AV64" s="428" t="e">
        <f t="shared" si="23"/>
        <v>#VALUE!</v>
      </c>
      <c r="AW64" s="428" t="e">
        <f t="shared" si="24"/>
        <v>#VALUE!</v>
      </c>
      <c r="AX64" s="859">
        <f t="shared" si="13"/>
        <v>8</v>
      </c>
      <c r="AY64" s="859">
        <f t="shared" si="10"/>
        <v>0</v>
      </c>
      <c r="AZ64" s="454"/>
    </row>
    <row r="65" spans="1:52" s="523" customFormat="1" ht="18.5" x14ac:dyDescent="0.35">
      <c r="A65" s="101"/>
      <c r="B65" s="509"/>
      <c r="C65" s="509"/>
      <c r="D65" s="510"/>
      <c r="E65" s="511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>
        <f t="shared" si="8"/>
        <v>0</v>
      </c>
      <c r="X65" s="986"/>
      <c r="Y65" s="984"/>
      <c r="Z65" s="512"/>
      <c r="AA65" s="512"/>
      <c r="AB65" s="512"/>
      <c r="AC65" s="426"/>
      <c r="AD65" s="520"/>
      <c r="AE65" s="514"/>
      <c r="AF65" s="515"/>
      <c r="AG65" s="516"/>
      <c r="AH65" s="515"/>
      <c r="AI65" s="517"/>
      <c r="AJ65" s="518"/>
      <c r="AK65" s="518"/>
      <c r="AL65" s="518"/>
      <c r="AM65" s="518"/>
      <c r="AN65" s="518"/>
      <c r="AO65" s="427"/>
      <c r="AP65" s="521"/>
      <c r="AQ65" s="522"/>
      <c r="AR65" s="428"/>
      <c r="AS65" s="429"/>
      <c r="AT65" s="428"/>
      <c r="AU65" s="428"/>
      <c r="AV65" s="428"/>
      <c r="AW65" s="428"/>
      <c r="AX65" s="859"/>
      <c r="AY65" s="859"/>
      <c r="AZ65" s="454"/>
    </row>
    <row r="66" spans="1:52" s="463" customFormat="1" ht="18.5" x14ac:dyDescent="0.35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1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>
        <f t="shared" si="8"/>
        <v>0</v>
      </c>
      <c r="X66" s="986"/>
      <c r="Y66" s="976"/>
      <c r="Z66" s="506"/>
      <c r="AA66" s="253"/>
      <c r="AB66" s="506"/>
      <c r="AC66" s="426"/>
      <c r="AD66" s="280"/>
      <c r="AE66" s="256"/>
      <c r="AF66" s="317"/>
      <c r="AG66" s="262"/>
      <c r="AH66" s="317"/>
      <c r="AI66" s="263"/>
      <c r="AJ66" s="264"/>
      <c r="AK66" s="264"/>
      <c r="AL66" s="264"/>
      <c r="AM66" s="264"/>
      <c r="AN66" s="264"/>
      <c r="AO66" s="427"/>
      <c r="AP66" s="424"/>
      <c r="AQ66" s="394"/>
      <c r="AR66" s="428"/>
      <c r="AS66" s="429"/>
      <c r="AT66" s="428"/>
      <c r="AU66" s="428"/>
      <c r="AV66" s="428"/>
      <c r="AW66" s="428"/>
      <c r="AX66" s="859"/>
      <c r="AY66" s="859"/>
      <c r="AZ66" s="454"/>
    </row>
    <row r="67" spans="1:52" s="46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1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23</v>
      </c>
      <c r="X67" s="986">
        <f t="shared" si="9"/>
        <v>6</v>
      </c>
      <c r="Y67" s="976" t="s">
        <v>129</v>
      </c>
      <c r="Z67" s="215">
        <v>12</v>
      </c>
      <c r="AA67" s="253" t="s">
        <v>219</v>
      </c>
      <c r="AB67" s="215">
        <v>7</v>
      </c>
      <c r="AC67" s="426">
        <f t="shared" si="17"/>
        <v>19</v>
      </c>
      <c r="AD67" s="280"/>
      <c r="AE67" s="256"/>
      <c r="AF67" s="317"/>
      <c r="AG67" s="262"/>
      <c r="AH67" s="317"/>
      <c r="AI67" s="263"/>
      <c r="AJ67" s="264"/>
      <c r="AK67" s="264"/>
      <c r="AL67" s="264"/>
      <c r="AM67" s="264"/>
      <c r="AN67" s="264"/>
      <c r="AO67" s="427">
        <f t="shared" si="18"/>
        <v>19</v>
      </c>
      <c r="AP67" s="424"/>
      <c r="AQ67" s="394"/>
      <c r="AR67" s="428">
        <f t="shared" si="19"/>
        <v>19</v>
      </c>
      <c r="AS67" s="429">
        <f t="shared" si="20"/>
        <v>19</v>
      </c>
      <c r="AT67" s="428">
        <f t="shared" si="21"/>
        <v>19</v>
      </c>
      <c r="AU67" s="428">
        <f t="shared" si="22"/>
        <v>36</v>
      </c>
      <c r="AV67" s="428">
        <f t="shared" si="23"/>
        <v>23</v>
      </c>
      <c r="AW67" s="428">
        <f t="shared" si="24"/>
        <v>59</v>
      </c>
      <c r="AX67" s="859">
        <f t="shared" si="13"/>
        <v>6</v>
      </c>
      <c r="AY67" s="859">
        <f t="shared" si="10"/>
        <v>0</v>
      </c>
      <c r="AZ67" s="454"/>
    </row>
    <row r="68" spans="1:52" s="46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1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21</v>
      </c>
      <c r="X68" s="986">
        <f t="shared" si="9"/>
        <v>4</v>
      </c>
      <c r="Y68" s="976" t="s">
        <v>130</v>
      </c>
      <c r="Z68" s="215">
        <v>12</v>
      </c>
      <c r="AA68" s="253" t="s">
        <v>131</v>
      </c>
      <c r="AB68" s="215">
        <v>5</v>
      </c>
      <c r="AC68" s="426">
        <f t="shared" si="17"/>
        <v>17</v>
      </c>
      <c r="AD68" s="280" t="s">
        <v>207</v>
      </c>
      <c r="AE68" s="256">
        <v>3</v>
      </c>
      <c r="AF68" s="317"/>
      <c r="AG68" s="262"/>
      <c r="AH68" s="317"/>
      <c r="AI68" s="263"/>
      <c r="AJ68" s="264"/>
      <c r="AK68" s="264"/>
      <c r="AL68" s="264"/>
      <c r="AM68" s="264"/>
      <c r="AN68" s="264"/>
      <c r="AO68" s="427">
        <f t="shared" si="18"/>
        <v>20</v>
      </c>
      <c r="AP68" s="424"/>
      <c r="AQ68" s="394"/>
      <c r="AR68" s="428">
        <f t="shared" si="19"/>
        <v>18</v>
      </c>
      <c r="AS68" s="429">
        <f t="shared" si="20"/>
        <v>18</v>
      </c>
      <c r="AT68" s="428">
        <f t="shared" si="21"/>
        <v>18</v>
      </c>
      <c r="AU68" s="428">
        <f t="shared" si="22"/>
        <v>18</v>
      </c>
      <c r="AV68" s="428" t="e">
        <f t="shared" si="23"/>
        <v>#VALUE!</v>
      </c>
      <c r="AW68" s="428" t="e">
        <f t="shared" si="24"/>
        <v>#VALUE!</v>
      </c>
      <c r="AX68" s="859">
        <f t="shared" si="13"/>
        <v>4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1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>
        <f t="shared" si="8"/>
        <v>0</v>
      </c>
      <c r="X69" s="986"/>
      <c r="Y69" s="974"/>
      <c r="Z69" s="271"/>
      <c r="AA69" s="274"/>
      <c r="AB69" s="271"/>
      <c r="AC69" s="426"/>
      <c r="AD69" s="296"/>
      <c r="AE69" s="294"/>
      <c r="AF69" s="446"/>
      <c r="AG69" s="323"/>
      <c r="AH69" s="446"/>
      <c r="AI69" s="298"/>
      <c r="AJ69" s="299"/>
      <c r="AK69" s="299"/>
      <c r="AL69" s="299"/>
      <c r="AM69" s="299"/>
      <c r="AN69" s="299"/>
      <c r="AO69" s="427"/>
      <c r="AP69" s="447"/>
      <c r="AR69" s="428"/>
      <c r="AS69" s="429"/>
      <c r="AT69" s="428"/>
      <c r="AU69" s="428"/>
      <c r="AV69" s="428"/>
      <c r="AW69" s="428"/>
      <c r="AX69" s="859"/>
      <c r="AY69" s="859"/>
    </row>
    <row r="70" spans="1:52" s="394" customFormat="1" ht="18.5" x14ac:dyDescent="0.35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1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980"/>
      <c r="Z70" s="271"/>
      <c r="AA70" s="274"/>
      <c r="AB70" s="271"/>
      <c r="AC70" s="426"/>
      <c r="AD70" s="296"/>
      <c r="AE70" s="294"/>
      <c r="AF70" s="277"/>
      <c r="AG70" s="262"/>
      <c r="AH70" s="277"/>
      <c r="AI70" s="263"/>
      <c r="AJ70" s="264"/>
      <c r="AK70" s="264"/>
      <c r="AL70" s="264"/>
      <c r="AM70" s="264"/>
      <c r="AN70" s="264"/>
      <c r="AO70" s="427">
        <f>AC70+AE70+AG70+AI70+AJ70+AK70+AL70+AM70+AN70</f>
        <v>0</v>
      </c>
      <c r="AP70" s="424"/>
      <c r="AR70" s="428">
        <f>I70+M70</f>
        <v>8</v>
      </c>
      <c r="AS70" s="429">
        <f>AR70+O70</f>
        <v>8</v>
      </c>
      <c r="AT70" s="428">
        <f>AR70</f>
        <v>8</v>
      </c>
      <c r="AU70" s="428">
        <f>(((I70+M70)*18)-(17*18))+(O70*10)+Q70+R70+S70+T70+U70+V70</f>
        <v>-162</v>
      </c>
      <c r="AV70" s="428">
        <f>L70+N70+(P70*10)+R70+S70+T70+U70+V70+W70</f>
        <v>8</v>
      </c>
      <c r="AW70" s="428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2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1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85"/>
      <c r="Z71" s="271"/>
      <c r="AA71" s="274"/>
      <c r="AB71" s="271"/>
      <c r="AC71" s="426"/>
      <c r="AD71" s="296"/>
      <c r="AE71" s="294"/>
      <c r="AF71" s="277"/>
      <c r="AG71" s="262"/>
      <c r="AH71" s="277"/>
      <c r="AI71" s="263"/>
      <c r="AJ71" s="264"/>
      <c r="AK71" s="264"/>
      <c r="AL71" s="264"/>
      <c r="AM71" s="264"/>
      <c r="AN71" s="264"/>
      <c r="AO71" s="427"/>
      <c r="AP71" s="424"/>
      <c r="AR71" s="428"/>
      <c r="AS71" s="429"/>
      <c r="AT71" s="428"/>
      <c r="AU71" s="428"/>
      <c r="AV71" s="428"/>
      <c r="AW71" s="428"/>
      <c r="AX71" s="859">
        <f t="shared" ref="AX71:AX74" si="25">(I71+K71+M71+Q71)</f>
        <v>7</v>
      </c>
      <c r="AY71" s="859">
        <f t="shared" si="10"/>
        <v>0</v>
      </c>
    </row>
    <row r="72" spans="1:52" s="394" customFormat="1" ht="18.5" x14ac:dyDescent="0.35">
      <c r="A72" s="18"/>
      <c r="B72" s="266"/>
      <c r="C72" s="266"/>
      <c r="D72" s="525"/>
      <c r="E72" s="292"/>
      <c r="F72" s="215"/>
      <c r="G72" s="274"/>
      <c r="H72" s="271"/>
      <c r="I72" s="279"/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0</v>
      </c>
      <c r="X72" s="986"/>
      <c r="Y72" s="980"/>
      <c r="Z72" s="271"/>
      <c r="AA72" s="274"/>
      <c r="AB72" s="271"/>
      <c r="AC72" s="426"/>
      <c r="AD72" s="296"/>
      <c r="AE72" s="294"/>
      <c r="AF72" s="277"/>
      <c r="AG72" s="262"/>
      <c r="AH72" s="277"/>
      <c r="AI72" s="263"/>
      <c r="AJ72" s="264"/>
      <c r="AK72" s="264"/>
      <c r="AL72" s="264"/>
      <c r="AM72" s="264"/>
      <c r="AN72" s="264"/>
      <c r="AO72" s="427"/>
      <c r="AP72" s="424"/>
      <c r="AR72" s="428"/>
      <c r="AS72" s="429"/>
      <c r="AT72" s="428"/>
      <c r="AU72" s="428"/>
      <c r="AV72" s="428"/>
      <c r="AW72" s="428"/>
      <c r="AX72" s="859">
        <f t="shared" si="25"/>
        <v>0</v>
      </c>
      <c r="AY72" s="859">
        <f t="shared" si="10"/>
        <v>0</v>
      </c>
    </row>
    <row r="73" spans="1:52" s="394" customFormat="1" ht="18.5" x14ac:dyDescent="0.35">
      <c r="A73" s="18"/>
      <c r="B73" s="527"/>
      <c r="C73" s="527"/>
      <c r="D73" s="525"/>
      <c r="E73" s="528"/>
      <c r="F73" s="512"/>
      <c r="G73" s="512"/>
      <c r="H73" s="512"/>
      <c r="I73" s="279"/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0</v>
      </c>
      <c r="X73" s="986"/>
      <c r="Y73" s="980"/>
      <c r="Z73" s="271"/>
      <c r="AA73" s="274"/>
      <c r="AB73" s="271"/>
      <c r="AC73" s="426"/>
      <c r="AD73" s="296"/>
      <c r="AE73" s="294"/>
      <c r="AF73" s="277"/>
      <c r="AG73" s="262"/>
      <c r="AH73" s="277"/>
      <c r="AI73" s="263"/>
      <c r="AJ73" s="264"/>
      <c r="AK73" s="264"/>
      <c r="AL73" s="264"/>
      <c r="AM73" s="264"/>
      <c r="AN73" s="264"/>
      <c r="AO73" s="427"/>
      <c r="AP73" s="424"/>
      <c r="AR73" s="428"/>
      <c r="AS73" s="429"/>
      <c r="AT73" s="428"/>
      <c r="AU73" s="428"/>
      <c r="AV73" s="428"/>
      <c r="AW73" s="428"/>
      <c r="AX73" s="859">
        <f t="shared" si="25"/>
        <v>0</v>
      </c>
      <c r="AY73" s="859">
        <f t="shared" si="10"/>
        <v>0</v>
      </c>
    </row>
    <row r="74" spans="1:52" s="394" customFormat="1" ht="18.5" x14ac:dyDescent="0.35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530"/>
      <c r="Z74" s="531"/>
      <c r="AA74" s="532"/>
      <c r="AB74" s="531"/>
      <c r="AC74" s="533"/>
      <c r="AD74" s="534"/>
      <c r="AE74" s="535"/>
      <c r="AF74" s="536"/>
      <c r="AG74" s="537"/>
      <c r="AH74" s="536"/>
      <c r="AI74" s="538"/>
      <c r="AJ74" s="539"/>
      <c r="AK74" s="539"/>
      <c r="AL74" s="539"/>
      <c r="AM74" s="539"/>
      <c r="AN74" s="539"/>
      <c r="AO74" s="540"/>
      <c r="AP74" s="541"/>
      <c r="AR74" s="428"/>
      <c r="AS74" s="429"/>
      <c r="AT74" s="428"/>
      <c r="AU74" s="428"/>
      <c r="AV74" s="428"/>
      <c r="AW74" s="428"/>
      <c r="AX74" s="859">
        <f t="shared" si="25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549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574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574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556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574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574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574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574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574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571"/>
      <c r="K86" s="571"/>
      <c r="L86" s="571"/>
      <c r="M86" s="571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574"/>
      <c r="K87" s="574"/>
      <c r="L87" s="574"/>
      <c r="M87" s="574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574"/>
      <c r="K88" s="574"/>
      <c r="L88" s="574"/>
      <c r="M88" s="574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574"/>
      <c r="K89" s="574"/>
      <c r="L89" s="574"/>
      <c r="M89" s="574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574"/>
      <c r="K90" s="574"/>
      <c r="L90" s="574"/>
      <c r="M90" s="574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574"/>
      <c r="K91" s="574"/>
      <c r="L91" s="574"/>
      <c r="M91" s="574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580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571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574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574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580"/>
      <c r="F103" s="569"/>
      <c r="G103" s="591"/>
      <c r="H103" s="591"/>
      <c r="I103" s="591"/>
      <c r="J103" s="591"/>
      <c r="K103" s="591"/>
      <c r="L103" s="574"/>
      <c r="M103" s="574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574"/>
      <c r="M104" s="574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N5:O5"/>
    <mergeCell ref="P5:Q5"/>
    <mergeCell ref="N6:N7"/>
    <mergeCell ref="O6:O7"/>
    <mergeCell ref="P6:P7"/>
    <mergeCell ref="Q6:Q7"/>
    <mergeCell ref="A1:C1"/>
    <mergeCell ref="D1:I1"/>
    <mergeCell ref="A2:C2"/>
    <mergeCell ref="D2:I2"/>
    <mergeCell ref="A3:M3"/>
    <mergeCell ref="A5:A7"/>
    <mergeCell ref="B5:B7"/>
    <mergeCell ref="C5:C7"/>
    <mergeCell ref="D5:D7"/>
    <mergeCell ref="E5:H5"/>
    <mergeCell ref="AH5:AI5"/>
    <mergeCell ref="AJ5:AN5"/>
    <mergeCell ref="AE6:AE7"/>
    <mergeCell ref="AF6:AF7"/>
    <mergeCell ref="R5:V5"/>
    <mergeCell ref="AO5:AO7"/>
    <mergeCell ref="AP5:AP7"/>
    <mergeCell ref="E6:F6"/>
    <mergeCell ref="G6:H6"/>
    <mergeCell ref="J6:J7"/>
    <mergeCell ref="K6:K7"/>
    <mergeCell ref="L6:L7"/>
    <mergeCell ref="M6:M7"/>
    <mergeCell ref="W5:W7"/>
    <mergeCell ref="X5:X7"/>
    <mergeCell ref="Y5:AB5"/>
    <mergeCell ref="AC5:AC7"/>
    <mergeCell ref="AD5:AE5"/>
    <mergeCell ref="AF5:AG5"/>
    <mergeCell ref="AA6:AB6"/>
    <mergeCell ref="AD6:AD7"/>
    <mergeCell ref="I5:I7"/>
    <mergeCell ref="J5:K5"/>
    <mergeCell ref="L5:M5"/>
    <mergeCell ref="C78:D78"/>
    <mergeCell ref="P78:S78"/>
    <mergeCell ref="C79:D79"/>
    <mergeCell ref="C80:D80"/>
    <mergeCell ref="C81:D81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U6:U7"/>
    <mergeCell ref="V6:V7"/>
    <mergeCell ref="Y6:Z6"/>
    <mergeCell ref="S87:U87"/>
    <mergeCell ref="G88:I88"/>
    <mergeCell ref="N88:O88"/>
    <mergeCell ref="P88:R88"/>
    <mergeCell ref="S88:U88"/>
    <mergeCell ref="C83:D83"/>
    <mergeCell ref="O83:U83"/>
    <mergeCell ref="C84:D84"/>
    <mergeCell ref="G85:R85"/>
    <mergeCell ref="G86:I86"/>
    <mergeCell ref="N86:O86"/>
    <mergeCell ref="P86:R86"/>
    <mergeCell ref="S86:U86"/>
    <mergeCell ref="AX5:AX7"/>
    <mergeCell ref="AY5:AY7"/>
    <mergeCell ref="A103:B103"/>
    <mergeCell ref="C103:D103"/>
    <mergeCell ref="G91:I91"/>
    <mergeCell ref="N91:O91"/>
    <mergeCell ref="P91:R91"/>
    <mergeCell ref="S91:U91"/>
    <mergeCell ref="A92:B92"/>
    <mergeCell ref="C92:D92"/>
    <mergeCell ref="H92:L92"/>
    <mergeCell ref="M92:O92"/>
    <mergeCell ref="P92:R92"/>
    <mergeCell ref="G89:I89"/>
    <mergeCell ref="N89:O89"/>
    <mergeCell ref="P89:R89"/>
    <mergeCell ref="S89:U89"/>
    <mergeCell ref="G90:I90"/>
    <mergeCell ref="N90:O90"/>
    <mergeCell ref="P90:R90"/>
    <mergeCell ref="S90:U90"/>
    <mergeCell ref="G87:I87"/>
    <mergeCell ref="N87:O87"/>
    <mergeCell ref="P87:R8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G40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2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391"/>
      <c r="K1" s="391"/>
      <c r="L1" s="391"/>
      <c r="M1" s="391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2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391"/>
      <c r="K2" s="391"/>
      <c r="L2" s="391"/>
      <c r="M2" s="391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2" s="394" customFormat="1" ht="20.25" customHeight="1" x14ac:dyDescent="0.4">
      <c r="A3" s="1279" t="s">
        <v>493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2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2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222" t="s">
        <v>581</v>
      </c>
      <c r="AY5" s="1222" t="s">
        <v>582</v>
      </c>
    </row>
    <row r="6" spans="1:52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222"/>
      <c r="AY6" s="1222"/>
    </row>
    <row r="7" spans="1:52" s="394" customFormat="1" ht="65.150000000000006" customHeight="1" x14ac:dyDescent="0.25">
      <c r="A7" s="1215"/>
      <c r="B7" s="1280"/>
      <c r="C7" s="1280"/>
      <c r="D7" s="1280"/>
      <c r="E7" s="401" t="s">
        <v>183</v>
      </c>
      <c r="F7" s="401" t="s">
        <v>5</v>
      </c>
      <c r="G7" s="401" t="s">
        <v>89</v>
      </c>
      <c r="H7" s="401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63"/>
      <c r="Y7" s="401" t="s">
        <v>118</v>
      </c>
      <c r="Z7" s="401" t="s">
        <v>5</v>
      </c>
      <c r="AA7" s="401" t="s">
        <v>89</v>
      </c>
      <c r="AB7" s="401" t="s">
        <v>2</v>
      </c>
      <c r="AC7" s="1268"/>
      <c r="AD7" s="1257"/>
      <c r="AE7" s="1257"/>
      <c r="AF7" s="1258"/>
      <c r="AG7" s="1249"/>
      <c r="AH7" s="1251"/>
      <c r="AI7" s="1251"/>
      <c r="AJ7" s="1243"/>
      <c r="AK7" s="1243"/>
      <c r="AL7" s="1243"/>
      <c r="AM7" s="1243"/>
      <c r="AN7" s="1244"/>
      <c r="AO7" s="1262"/>
      <c r="AP7" s="1263"/>
      <c r="AS7" s="394" t="s">
        <v>191</v>
      </c>
      <c r="AU7" s="394">
        <f>SUM(AU10:AU69)</f>
        <v>216</v>
      </c>
      <c r="AV7" s="394" t="e">
        <f>SUM(AV10:AV69)</f>
        <v>#VALUE!</v>
      </c>
      <c r="AW7" s="394" t="e">
        <f>AV7+AU7</f>
        <v>#VALUE!</v>
      </c>
      <c r="AX7" s="1222"/>
      <c r="AY7" s="1222"/>
    </row>
    <row r="8" spans="1:52" s="420" customFormat="1" ht="18" x14ac:dyDescent="0.4">
      <c r="A8" s="712">
        <v>1</v>
      </c>
      <c r="B8" s="402">
        <v>2</v>
      </c>
      <c r="C8" s="402">
        <v>3</v>
      </c>
      <c r="D8" s="402">
        <v>4</v>
      </c>
      <c r="E8" s="402">
        <v>5</v>
      </c>
      <c r="F8" s="402">
        <v>6</v>
      </c>
      <c r="G8" s="402">
        <v>7</v>
      </c>
      <c r="H8" s="402">
        <v>8</v>
      </c>
      <c r="I8" s="403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411">
        <v>18</v>
      </c>
      <c r="T8" s="410">
        <v>19</v>
      </c>
      <c r="U8" s="411">
        <v>20</v>
      </c>
      <c r="V8" s="410">
        <v>21</v>
      </c>
      <c r="W8" s="412">
        <v>22</v>
      </c>
      <c r="X8" s="413">
        <v>23</v>
      </c>
      <c r="Y8" s="402">
        <v>23</v>
      </c>
      <c r="Z8" s="414">
        <v>24</v>
      </c>
      <c r="AA8" s="402">
        <v>25</v>
      </c>
      <c r="AB8" s="414">
        <v>26</v>
      </c>
      <c r="AC8" s="403">
        <v>27</v>
      </c>
      <c r="AD8" s="414">
        <v>28</v>
      </c>
      <c r="AE8" s="415">
        <v>29</v>
      </c>
      <c r="AF8" s="414">
        <v>30</v>
      </c>
      <c r="AG8" s="416">
        <v>31</v>
      </c>
      <c r="AH8" s="414">
        <v>32</v>
      </c>
      <c r="AI8" s="409">
        <v>33</v>
      </c>
      <c r="AJ8" s="417">
        <v>34</v>
      </c>
      <c r="AK8" s="417">
        <v>35</v>
      </c>
      <c r="AL8" s="417">
        <v>36</v>
      </c>
      <c r="AM8" s="417">
        <v>37</v>
      </c>
      <c r="AN8" s="417">
        <v>38</v>
      </c>
      <c r="AO8" s="418">
        <v>39</v>
      </c>
      <c r="AP8" s="419">
        <v>40</v>
      </c>
      <c r="AX8" s="839"/>
      <c r="AY8" s="839"/>
    </row>
    <row r="9" spans="1:52" s="394" customFormat="1" ht="17.5" x14ac:dyDescent="0.35">
      <c r="A9" s="15"/>
      <c r="B9" s="421" t="s">
        <v>9</v>
      </c>
      <c r="C9" s="412"/>
      <c r="D9" s="412"/>
      <c r="E9" s="402"/>
      <c r="F9" s="402"/>
      <c r="G9" s="402"/>
      <c r="H9" s="402"/>
      <c r="I9" s="403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423"/>
      <c r="Y9" s="969"/>
      <c r="Z9" s="402"/>
      <c r="AA9" s="402"/>
      <c r="AB9" s="402"/>
      <c r="AC9" s="403"/>
      <c r="AD9" s="406"/>
      <c r="AE9" s="406"/>
      <c r="AF9" s="277"/>
      <c r="AG9" s="262"/>
      <c r="AH9" s="277"/>
      <c r="AI9" s="263"/>
      <c r="AJ9" s="264"/>
      <c r="AK9" s="264"/>
      <c r="AL9" s="264"/>
      <c r="AM9" s="264"/>
      <c r="AN9" s="264"/>
      <c r="AO9" s="422"/>
      <c r="AP9" s="424"/>
      <c r="AX9" s="841"/>
      <c r="AY9" s="841"/>
    </row>
    <row r="10" spans="1:52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970"/>
      <c r="Z10" s="271"/>
      <c r="AA10" s="274" t="s">
        <v>192</v>
      </c>
      <c r="AB10" s="271">
        <v>15</v>
      </c>
      <c r="AC10" s="426">
        <f t="shared" ref="AC10:AC54" si="0">Z10+AB10</f>
        <v>15</v>
      </c>
      <c r="AD10" s="296" t="s">
        <v>201</v>
      </c>
      <c r="AE10" s="294">
        <v>3</v>
      </c>
      <c r="AF10" s="257"/>
      <c r="AG10" s="258"/>
      <c r="AH10" s="257"/>
      <c r="AI10" s="259"/>
      <c r="AJ10" s="260"/>
      <c r="AK10" s="260"/>
      <c r="AL10" s="260"/>
      <c r="AM10" s="260"/>
      <c r="AN10" s="260"/>
      <c r="AO10" s="427">
        <f t="shared" ref="AO10:AO54" si="1">AC10+AE10+AG10+AI10+AJ10+AK10+AL10+AM10+AN10</f>
        <v>18</v>
      </c>
      <c r="AP10" s="423"/>
      <c r="AR10" s="428">
        <f t="shared" ref="AR10:AR54" si="2">I10+M10</f>
        <v>18</v>
      </c>
      <c r="AS10" s="429">
        <f t="shared" ref="AS10:AS54" si="3">AR10+O10</f>
        <v>18</v>
      </c>
      <c r="AT10" s="428">
        <f t="shared" ref="AT10:AT54" si="4">AR10</f>
        <v>18</v>
      </c>
      <c r="AU10" s="428">
        <f t="shared" ref="AU10:AU54" si="5">(((I10+M10)*18)-(17*18))+(O10*10)+Q10+R10+S10+T10+U10+V10</f>
        <v>18</v>
      </c>
      <c r="AV10" s="428">
        <f>(((AC10+AE10)*17)-(17*17))+(AG10*17)+AI10+AJ10+AK10+AL10+AM10+AN10</f>
        <v>17</v>
      </c>
      <c r="AW10" s="428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2" s="431" customFormat="1" ht="165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971" t="s">
        <v>147</v>
      </c>
      <c r="Z11" s="215">
        <v>7</v>
      </c>
      <c r="AA11" s="253" t="s">
        <v>148</v>
      </c>
      <c r="AB11" s="215">
        <v>13</v>
      </c>
      <c r="AC11" s="426">
        <f t="shared" si="0"/>
        <v>20</v>
      </c>
      <c r="AD11" s="280"/>
      <c r="AE11" s="256"/>
      <c r="AF11" s="253">
        <v>0</v>
      </c>
      <c r="AG11" s="258">
        <v>0</v>
      </c>
      <c r="AH11" s="253"/>
      <c r="AI11" s="259"/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427">
        <f t="shared" si="1"/>
        <v>20</v>
      </c>
      <c r="AP11" s="430" t="s">
        <v>149</v>
      </c>
      <c r="AQ11" s="428"/>
      <c r="AR11" s="428">
        <f t="shared" si="2"/>
        <v>20</v>
      </c>
      <c r="AS11" s="429">
        <f t="shared" si="3"/>
        <v>20</v>
      </c>
      <c r="AT11" s="428">
        <f t="shared" si="4"/>
        <v>20</v>
      </c>
      <c r="AU11" s="428">
        <f t="shared" si="5"/>
        <v>54</v>
      </c>
      <c r="AV11" s="428">
        <f>(((AC11+AE11)*17)-(17*17))+(AG11*17)+AI11+AJ11+AK11+AL11+AM11+AN11</f>
        <v>51</v>
      </c>
      <c r="AW11" s="428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2" s="428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972"/>
      <c r="Z12" s="427">
        <f>N12+P12+R12+T12+U12+V12+W12+X12+Y12</f>
        <v>21</v>
      </c>
      <c r="AA12" s="274" t="s">
        <v>148</v>
      </c>
      <c r="AB12" s="274">
        <v>13</v>
      </c>
      <c r="AC12" s="426">
        <f t="shared" si="0"/>
        <v>34</v>
      </c>
      <c r="AD12" s="432" t="s">
        <v>210</v>
      </c>
      <c r="AE12" s="294">
        <v>6</v>
      </c>
      <c r="AF12" s="257"/>
      <c r="AG12" s="258"/>
      <c r="AH12" s="257"/>
      <c r="AI12" s="259"/>
      <c r="AJ12" s="260"/>
      <c r="AK12" s="260"/>
      <c r="AL12" s="260"/>
      <c r="AM12" s="260"/>
      <c r="AN12" s="260"/>
      <c r="AO12" s="427">
        <f t="shared" si="1"/>
        <v>40</v>
      </c>
      <c r="AP12" s="433"/>
      <c r="AR12" s="428">
        <f t="shared" si="2"/>
        <v>19</v>
      </c>
      <c r="AS12" s="429">
        <f t="shared" si="3"/>
        <v>19</v>
      </c>
      <c r="AT12" s="428">
        <f t="shared" si="4"/>
        <v>19</v>
      </c>
      <c r="AU12" s="428">
        <f t="shared" si="5"/>
        <v>36</v>
      </c>
      <c r="AV12" s="428">
        <f>(((AC12+AE12)*17)-(17*17))+(AG12*17)+AI12+AJ12+AK12+AL12+AM12+AN12</f>
        <v>391</v>
      </c>
      <c r="AW12" s="428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2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438"/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>
        <f t="shared" si="8"/>
        <v>0</v>
      </c>
      <c r="X13" s="986"/>
      <c r="Y13" s="973"/>
      <c r="Z13" s="427"/>
      <c r="AA13" s="274"/>
      <c r="AB13" s="266"/>
      <c r="AC13" s="426"/>
      <c r="AD13" s="444"/>
      <c r="AE13" s="445"/>
      <c r="AF13" s="446"/>
      <c r="AG13" s="323"/>
      <c r="AH13" s="446"/>
      <c r="AI13" s="298"/>
      <c r="AJ13" s="299"/>
      <c r="AK13" s="299"/>
      <c r="AL13" s="299"/>
      <c r="AM13" s="299"/>
      <c r="AN13" s="299"/>
      <c r="AO13" s="427"/>
      <c r="AP13" s="447"/>
      <c r="AR13" s="428"/>
      <c r="AS13" s="429"/>
      <c r="AT13" s="428"/>
      <c r="AU13" s="428"/>
      <c r="AV13" s="428"/>
      <c r="AW13" s="428"/>
      <c r="AX13" s="859"/>
      <c r="AY13" s="859"/>
    </row>
    <row r="14" spans="1:52" s="454" customFormat="1" ht="67.5" customHeight="1" x14ac:dyDescent="0.35">
      <c r="A14" s="99">
        <v>4</v>
      </c>
      <c r="B14" s="388" t="s">
        <v>13</v>
      </c>
      <c r="C14" s="388" t="s">
        <v>49</v>
      </c>
      <c r="D14" s="213" t="s">
        <v>73</v>
      </c>
      <c r="E14" s="214" t="s">
        <v>151</v>
      </c>
      <c r="F14" s="213"/>
      <c r="G14" s="214"/>
      <c r="H14" s="213"/>
      <c r="I14" s="390">
        <f t="shared" ref="I14:I19" si="11">F14+H14</f>
        <v>0</v>
      </c>
      <c r="J14" s="269"/>
      <c r="K14" s="382"/>
      <c r="L14" s="342"/>
      <c r="M14" s="278"/>
      <c r="N14" s="345"/>
      <c r="O14" s="347"/>
      <c r="P14" s="345"/>
      <c r="Q14" s="348"/>
      <c r="R14" s="350"/>
      <c r="S14" s="350"/>
      <c r="T14" s="350"/>
      <c r="U14" s="350"/>
      <c r="V14" s="350"/>
      <c r="W14" s="261">
        <f t="shared" si="8"/>
        <v>0</v>
      </c>
      <c r="X14" s="986">
        <v>0</v>
      </c>
      <c r="Y14" s="607" t="s">
        <v>225</v>
      </c>
      <c r="Z14" s="342">
        <v>24</v>
      </c>
      <c r="AA14" s="344" t="s">
        <v>226</v>
      </c>
      <c r="AB14" s="342">
        <v>1</v>
      </c>
      <c r="AC14" s="426">
        <f t="shared" si="0"/>
        <v>25</v>
      </c>
      <c r="AD14" s="269"/>
      <c r="AE14" s="448"/>
      <c r="AF14" s="345"/>
      <c r="AG14" s="449"/>
      <c r="AH14" s="345"/>
      <c r="AI14" s="450"/>
      <c r="AJ14" s="451"/>
      <c r="AK14" s="451"/>
      <c r="AL14" s="451"/>
      <c r="AM14" s="451"/>
      <c r="AN14" s="451"/>
      <c r="AO14" s="427">
        <f t="shared" si="1"/>
        <v>25</v>
      </c>
      <c r="AP14" s="452" t="s">
        <v>151</v>
      </c>
      <c r="AQ14" s="453"/>
      <c r="AR14" s="428">
        <f t="shared" si="2"/>
        <v>0</v>
      </c>
      <c r="AS14" s="429">
        <f t="shared" si="3"/>
        <v>0</v>
      </c>
      <c r="AT14" s="428">
        <f t="shared" si="4"/>
        <v>0</v>
      </c>
      <c r="AU14" s="428">
        <f t="shared" si="5"/>
        <v>-306</v>
      </c>
      <c r="AV14" s="428">
        <f t="shared" ref="AV14:AV19" si="12">(((AC14+AE14)*17)-(17*17))+(AG14*17)+AI14+AJ14+AK14+AL14+AM14+AN14</f>
        <v>136</v>
      </c>
      <c r="AW14" s="428">
        <f t="shared" si="6"/>
        <v>-170</v>
      </c>
      <c r="AX14" s="859">
        <f>(I14+K14+M14+Q14)</f>
        <v>0</v>
      </c>
      <c r="AY14" s="859">
        <f t="shared" si="10"/>
        <v>0</v>
      </c>
      <c r="AZ14" s="454" t="s">
        <v>588</v>
      </c>
    </row>
    <row r="15" spans="1:52" s="454" customFormat="1" ht="68.5" customHeight="1" x14ac:dyDescent="0.35">
      <c r="A15" s="99">
        <v>5</v>
      </c>
      <c r="B15" s="388" t="s">
        <v>11</v>
      </c>
      <c r="C15" s="388" t="s">
        <v>6</v>
      </c>
      <c r="D15" s="213" t="s">
        <v>73</v>
      </c>
      <c r="E15" s="389" t="s">
        <v>482</v>
      </c>
      <c r="F15" s="213">
        <v>19</v>
      </c>
      <c r="G15" s="214"/>
      <c r="H15" s="213">
        <v>0</v>
      </c>
      <c r="I15" s="390">
        <f t="shared" si="11"/>
        <v>19</v>
      </c>
      <c r="J15" s="269"/>
      <c r="K15" s="382"/>
      <c r="L15" s="342"/>
      <c r="M15" s="278"/>
      <c r="N15" s="344" t="s">
        <v>486</v>
      </c>
      <c r="O15" s="357"/>
      <c r="P15" s="346"/>
      <c r="Q15" s="348"/>
      <c r="R15" s="350"/>
      <c r="S15" s="350"/>
      <c r="T15" s="350"/>
      <c r="U15" s="350"/>
      <c r="V15" s="350"/>
      <c r="W15" s="261">
        <f t="shared" si="8"/>
        <v>19</v>
      </c>
      <c r="X15" s="986">
        <f t="shared" si="9"/>
        <v>2</v>
      </c>
      <c r="Y15" s="607" t="s">
        <v>227</v>
      </c>
      <c r="Z15" s="342">
        <v>11</v>
      </c>
      <c r="AA15" s="344" t="s">
        <v>152</v>
      </c>
      <c r="AB15" s="342">
        <v>4</v>
      </c>
      <c r="AC15" s="426">
        <f t="shared" si="0"/>
        <v>15</v>
      </c>
      <c r="AD15" s="269"/>
      <c r="AE15" s="448"/>
      <c r="AF15" s="346" t="s">
        <v>171</v>
      </c>
      <c r="AG15" s="449">
        <v>4</v>
      </c>
      <c r="AH15" s="346"/>
      <c r="AI15" s="450"/>
      <c r="AJ15" s="451"/>
      <c r="AK15" s="451"/>
      <c r="AL15" s="451"/>
      <c r="AM15" s="451"/>
      <c r="AN15" s="451"/>
      <c r="AO15" s="427">
        <f t="shared" si="1"/>
        <v>19</v>
      </c>
      <c r="AP15" s="452"/>
      <c r="AQ15" s="453"/>
      <c r="AR15" s="428">
        <f t="shared" si="2"/>
        <v>19</v>
      </c>
      <c r="AS15" s="429">
        <f t="shared" si="3"/>
        <v>19</v>
      </c>
      <c r="AT15" s="428">
        <f t="shared" si="4"/>
        <v>19</v>
      </c>
      <c r="AU15" s="428">
        <f t="shared" si="5"/>
        <v>36</v>
      </c>
      <c r="AV15" s="428">
        <f t="shared" si="12"/>
        <v>34</v>
      </c>
      <c r="AW15" s="428">
        <f t="shared" si="6"/>
        <v>70</v>
      </c>
      <c r="AX15" s="859">
        <f>(I15+K15+M15+Q15)-17</f>
        <v>2</v>
      </c>
      <c r="AY15" s="859">
        <f t="shared" si="10"/>
        <v>0</v>
      </c>
    </row>
    <row r="16" spans="1:52" s="454" customFormat="1" ht="46.5" customHeight="1" x14ac:dyDescent="0.35">
      <c r="A16" s="329">
        <v>6</v>
      </c>
      <c r="B16" s="388" t="s">
        <v>12</v>
      </c>
      <c r="C16" s="388" t="s">
        <v>6</v>
      </c>
      <c r="D16" s="213" t="s">
        <v>73</v>
      </c>
      <c r="E16" s="389" t="s">
        <v>483</v>
      </c>
      <c r="F16" s="213">
        <v>16</v>
      </c>
      <c r="G16" s="214" t="s">
        <v>383</v>
      </c>
      <c r="H16" s="213">
        <v>4</v>
      </c>
      <c r="I16" s="390">
        <f t="shared" si="11"/>
        <v>20</v>
      </c>
      <c r="J16" s="269"/>
      <c r="K16" s="382"/>
      <c r="L16" s="342"/>
      <c r="M16" s="278"/>
      <c r="N16" s="344" t="s">
        <v>487</v>
      </c>
      <c r="O16" s="357"/>
      <c r="P16" s="346"/>
      <c r="Q16" s="348"/>
      <c r="R16" s="350"/>
      <c r="S16" s="350"/>
      <c r="T16" s="350"/>
      <c r="U16" s="350"/>
      <c r="V16" s="350"/>
      <c r="W16" s="261">
        <f t="shared" si="8"/>
        <v>20</v>
      </c>
      <c r="X16" s="986">
        <f t="shared" si="9"/>
        <v>3</v>
      </c>
      <c r="Y16" s="607" t="s">
        <v>228</v>
      </c>
      <c r="Z16" s="342">
        <v>8</v>
      </c>
      <c r="AA16" s="344" t="s">
        <v>229</v>
      </c>
      <c r="AB16" s="342">
        <v>10</v>
      </c>
      <c r="AC16" s="426">
        <f t="shared" si="0"/>
        <v>18</v>
      </c>
      <c r="AD16" s="269"/>
      <c r="AE16" s="448"/>
      <c r="AF16" s="346" t="s">
        <v>172</v>
      </c>
      <c r="AG16" s="449">
        <v>4</v>
      </c>
      <c r="AH16" s="346"/>
      <c r="AI16" s="450"/>
      <c r="AJ16" s="451"/>
      <c r="AK16" s="451"/>
      <c r="AL16" s="451"/>
      <c r="AM16" s="451"/>
      <c r="AN16" s="451"/>
      <c r="AO16" s="427">
        <f t="shared" si="1"/>
        <v>22</v>
      </c>
      <c r="AP16" s="452"/>
      <c r="AQ16" s="453"/>
      <c r="AR16" s="428">
        <f t="shared" si="2"/>
        <v>20</v>
      </c>
      <c r="AS16" s="429">
        <f t="shared" si="3"/>
        <v>20</v>
      </c>
      <c r="AT16" s="428">
        <f t="shared" si="4"/>
        <v>20</v>
      </c>
      <c r="AU16" s="428">
        <f t="shared" si="5"/>
        <v>54</v>
      </c>
      <c r="AV16" s="428">
        <f t="shared" si="12"/>
        <v>85</v>
      </c>
      <c r="AW16" s="428">
        <f t="shared" si="6"/>
        <v>139</v>
      </c>
      <c r="AX16" s="859">
        <f t="shared" ref="AX16:AX68" si="13">(I16+K16+M16+Q16)-17</f>
        <v>3</v>
      </c>
      <c r="AY16" s="859">
        <f t="shared" si="10"/>
        <v>0</v>
      </c>
    </row>
    <row r="17" spans="1:52" s="454" customFormat="1" ht="62" x14ac:dyDescent="0.35">
      <c r="A17" s="329">
        <v>7</v>
      </c>
      <c r="B17" s="388" t="s">
        <v>14</v>
      </c>
      <c r="C17" s="388" t="s">
        <v>6</v>
      </c>
      <c r="D17" s="213" t="s">
        <v>73</v>
      </c>
      <c r="E17" s="389" t="s">
        <v>484</v>
      </c>
      <c r="F17" s="213">
        <v>15</v>
      </c>
      <c r="G17" s="214" t="s">
        <v>386</v>
      </c>
      <c r="H17" s="213">
        <v>4</v>
      </c>
      <c r="I17" s="390">
        <f t="shared" si="11"/>
        <v>19</v>
      </c>
      <c r="J17" s="269"/>
      <c r="K17" s="382"/>
      <c r="L17" s="342"/>
      <c r="M17" s="278"/>
      <c r="N17" s="344" t="s">
        <v>488</v>
      </c>
      <c r="O17" s="357"/>
      <c r="P17" s="346"/>
      <c r="Q17" s="348"/>
      <c r="R17" s="350"/>
      <c r="S17" s="350"/>
      <c r="T17" s="350"/>
      <c r="U17" s="350"/>
      <c r="V17" s="350"/>
      <c r="W17" s="261">
        <f t="shared" si="8"/>
        <v>19</v>
      </c>
      <c r="X17" s="986">
        <f t="shared" si="9"/>
        <v>2</v>
      </c>
      <c r="Y17" s="607" t="s">
        <v>230</v>
      </c>
      <c r="Z17" s="342">
        <v>14</v>
      </c>
      <c r="AA17" s="344" t="s">
        <v>153</v>
      </c>
      <c r="AB17" s="342">
        <v>4</v>
      </c>
      <c r="AC17" s="426">
        <f t="shared" si="0"/>
        <v>18</v>
      </c>
      <c r="AD17" s="269"/>
      <c r="AE17" s="448"/>
      <c r="AF17" s="346" t="s">
        <v>173</v>
      </c>
      <c r="AG17" s="449">
        <v>4</v>
      </c>
      <c r="AH17" s="346"/>
      <c r="AI17" s="450"/>
      <c r="AJ17" s="451"/>
      <c r="AK17" s="451"/>
      <c r="AL17" s="451"/>
      <c r="AM17" s="451"/>
      <c r="AN17" s="451"/>
      <c r="AO17" s="427">
        <f t="shared" si="1"/>
        <v>22</v>
      </c>
      <c r="AP17" s="452"/>
      <c r="AQ17" s="453"/>
      <c r="AR17" s="428">
        <f t="shared" si="2"/>
        <v>19</v>
      </c>
      <c r="AS17" s="429">
        <f t="shared" si="3"/>
        <v>19</v>
      </c>
      <c r="AT17" s="428">
        <f t="shared" si="4"/>
        <v>19</v>
      </c>
      <c r="AU17" s="428">
        <f t="shared" si="5"/>
        <v>36</v>
      </c>
      <c r="AV17" s="428">
        <f t="shared" si="12"/>
        <v>85</v>
      </c>
      <c r="AW17" s="428">
        <f t="shared" si="6"/>
        <v>121</v>
      </c>
      <c r="AX17" s="859">
        <f t="shared" si="13"/>
        <v>2</v>
      </c>
      <c r="AY17" s="859">
        <f t="shared" si="10"/>
        <v>0</v>
      </c>
    </row>
    <row r="18" spans="1:52" s="454" customFormat="1" ht="62" x14ac:dyDescent="0.35">
      <c r="A18" s="329">
        <v>8</v>
      </c>
      <c r="B18" s="388" t="s">
        <v>15</v>
      </c>
      <c r="C18" s="388" t="s">
        <v>6</v>
      </c>
      <c r="D18" s="213" t="s">
        <v>73</v>
      </c>
      <c r="E18" s="389" t="s">
        <v>400</v>
      </c>
      <c r="F18" s="213">
        <v>17</v>
      </c>
      <c r="G18" s="214" t="s">
        <v>388</v>
      </c>
      <c r="H18" s="213">
        <v>4</v>
      </c>
      <c r="I18" s="390">
        <f t="shared" si="11"/>
        <v>21</v>
      </c>
      <c r="J18" s="269"/>
      <c r="K18" s="382"/>
      <c r="L18" s="342"/>
      <c r="M18" s="278"/>
      <c r="N18" s="346"/>
      <c r="O18" s="347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607" t="s">
        <v>231</v>
      </c>
      <c r="Z18" s="342">
        <v>11</v>
      </c>
      <c r="AA18" s="344" t="s">
        <v>154</v>
      </c>
      <c r="AB18" s="342">
        <v>4</v>
      </c>
      <c r="AC18" s="426">
        <f t="shared" si="0"/>
        <v>15</v>
      </c>
      <c r="AD18" s="269"/>
      <c r="AE18" s="448"/>
      <c r="AF18" s="346" t="s">
        <v>174</v>
      </c>
      <c r="AG18" s="449">
        <v>4</v>
      </c>
      <c r="AH18" s="346"/>
      <c r="AI18" s="450"/>
      <c r="AJ18" s="451"/>
      <c r="AK18" s="451"/>
      <c r="AL18" s="451"/>
      <c r="AM18" s="451"/>
      <c r="AN18" s="451"/>
      <c r="AO18" s="427">
        <f t="shared" si="1"/>
        <v>19</v>
      </c>
      <c r="AP18" s="452"/>
      <c r="AQ18" s="453"/>
      <c r="AR18" s="428">
        <f t="shared" si="2"/>
        <v>21</v>
      </c>
      <c r="AS18" s="429">
        <f t="shared" si="3"/>
        <v>21</v>
      </c>
      <c r="AT18" s="428">
        <f t="shared" si="4"/>
        <v>21</v>
      </c>
      <c r="AU18" s="428">
        <f t="shared" si="5"/>
        <v>72</v>
      </c>
      <c r="AV18" s="428">
        <f t="shared" si="12"/>
        <v>34</v>
      </c>
      <c r="AW18" s="428">
        <f t="shared" si="6"/>
        <v>106</v>
      </c>
      <c r="AX18" s="859">
        <f t="shared" si="13"/>
        <v>4</v>
      </c>
      <c r="AY18" s="859">
        <f t="shared" si="10"/>
        <v>0</v>
      </c>
    </row>
    <row r="19" spans="1:52" s="454" customFormat="1" ht="62" x14ac:dyDescent="0.35">
      <c r="A19" s="329">
        <v>9</v>
      </c>
      <c r="B19" s="388" t="s">
        <v>224</v>
      </c>
      <c r="C19" s="388" t="s">
        <v>6</v>
      </c>
      <c r="D19" s="213" t="s">
        <v>73</v>
      </c>
      <c r="E19" s="389" t="s">
        <v>485</v>
      </c>
      <c r="F19" s="213">
        <v>15</v>
      </c>
      <c r="G19" s="214" t="s">
        <v>390</v>
      </c>
      <c r="H19" s="213">
        <v>4</v>
      </c>
      <c r="I19" s="390">
        <f t="shared" si="11"/>
        <v>19</v>
      </c>
      <c r="J19" s="269"/>
      <c r="K19" s="382"/>
      <c r="L19" s="342"/>
      <c r="M19" s="278"/>
      <c r="N19" s="344" t="s">
        <v>489</v>
      </c>
      <c r="O19" s="357"/>
      <c r="P19" s="346"/>
      <c r="Q19" s="348"/>
      <c r="R19" s="350"/>
      <c r="S19" s="350"/>
      <c r="T19" s="350"/>
      <c r="U19" s="350"/>
      <c r="V19" s="350"/>
      <c r="W19" s="261">
        <f t="shared" si="8"/>
        <v>19</v>
      </c>
      <c r="X19" s="986">
        <f t="shared" si="9"/>
        <v>2</v>
      </c>
      <c r="Y19" s="607" t="s">
        <v>232</v>
      </c>
      <c r="Z19" s="342">
        <v>15</v>
      </c>
      <c r="AA19" s="344" t="s">
        <v>175</v>
      </c>
      <c r="AB19" s="342">
        <v>4</v>
      </c>
      <c r="AC19" s="426">
        <f t="shared" si="0"/>
        <v>19</v>
      </c>
      <c r="AD19" s="269"/>
      <c r="AE19" s="448"/>
      <c r="AF19" s="346"/>
      <c r="AG19" s="449"/>
      <c r="AH19" s="346"/>
      <c r="AI19" s="450"/>
      <c r="AJ19" s="451"/>
      <c r="AK19" s="451"/>
      <c r="AL19" s="451"/>
      <c r="AM19" s="451"/>
      <c r="AN19" s="451"/>
      <c r="AO19" s="427">
        <f t="shared" si="1"/>
        <v>19</v>
      </c>
      <c r="AP19" s="452"/>
      <c r="AQ19" s="453"/>
      <c r="AR19" s="428">
        <f t="shared" si="2"/>
        <v>19</v>
      </c>
      <c r="AS19" s="429">
        <f t="shared" si="3"/>
        <v>19</v>
      </c>
      <c r="AT19" s="428">
        <f t="shared" si="4"/>
        <v>19</v>
      </c>
      <c r="AU19" s="428">
        <f t="shared" si="5"/>
        <v>36</v>
      </c>
      <c r="AV19" s="428">
        <f t="shared" si="12"/>
        <v>34</v>
      </c>
      <c r="AW19" s="428">
        <f t="shared" si="6"/>
        <v>70</v>
      </c>
      <c r="AX19" s="859">
        <f t="shared" si="13"/>
        <v>2</v>
      </c>
      <c r="AY19" s="859">
        <f t="shared" si="10"/>
        <v>0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ref="I20:I71" si="14">F20+H20</f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>
        <f t="shared" si="8"/>
        <v>0</v>
      </c>
      <c r="X20" s="986"/>
      <c r="Y20" s="974"/>
      <c r="Z20" s="455"/>
      <c r="AA20" s="274"/>
      <c r="AB20" s="455"/>
      <c r="AC20" s="426"/>
      <c r="AD20" s="296"/>
      <c r="AE20" s="294"/>
      <c r="AF20" s="456"/>
      <c r="AG20" s="457"/>
      <c r="AH20" s="456"/>
      <c r="AI20" s="458"/>
      <c r="AJ20" s="459"/>
      <c r="AK20" s="459"/>
      <c r="AL20" s="459"/>
      <c r="AM20" s="459"/>
      <c r="AN20" s="459"/>
      <c r="AO20" s="427"/>
      <c r="AP20" s="460"/>
      <c r="AR20" s="428"/>
      <c r="AS20" s="429"/>
      <c r="AT20" s="428"/>
      <c r="AU20" s="428"/>
      <c r="AV20" s="428"/>
      <c r="AW20" s="428"/>
      <c r="AX20" s="859"/>
      <c r="AY20" s="859"/>
      <c r="AZ20" s="454"/>
    </row>
    <row r="21" spans="1:52" s="46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4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975" t="s">
        <v>221</v>
      </c>
      <c r="Z21" s="215">
        <v>12</v>
      </c>
      <c r="AA21" s="253" t="s">
        <v>122</v>
      </c>
      <c r="AB21" s="215">
        <v>7</v>
      </c>
      <c r="AC21" s="426">
        <f t="shared" si="0"/>
        <v>19</v>
      </c>
      <c r="AD21" s="280"/>
      <c r="AE21" s="256"/>
      <c r="AF21" s="339"/>
      <c r="AG21" s="323"/>
      <c r="AH21" s="339"/>
      <c r="AI21" s="298"/>
      <c r="AJ21" s="299"/>
      <c r="AK21" s="299"/>
      <c r="AL21" s="299"/>
      <c r="AM21" s="299"/>
      <c r="AN21" s="299"/>
      <c r="AO21" s="427">
        <f t="shared" si="1"/>
        <v>19</v>
      </c>
      <c r="AP21" s="447"/>
      <c r="AQ21" s="395"/>
      <c r="AR21" s="428">
        <f t="shared" si="2"/>
        <v>22</v>
      </c>
      <c r="AS21" s="429">
        <f t="shared" si="3"/>
        <v>22</v>
      </c>
      <c r="AT21" s="428">
        <f t="shared" si="4"/>
        <v>22</v>
      </c>
      <c r="AU21" s="428">
        <f t="shared" si="5"/>
        <v>90</v>
      </c>
      <c r="AV21" s="428" t="e">
        <f>L21+N21+(P21*10)+R21+S21+T21+U21+V21+W21</f>
        <v>#VALUE!</v>
      </c>
      <c r="AW21" s="428" t="e">
        <f t="shared" si="6"/>
        <v>#VALUE!</v>
      </c>
      <c r="AX21" s="859">
        <f t="shared" si="13"/>
        <v>5</v>
      </c>
      <c r="AY21" s="859">
        <f t="shared" si="10"/>
        <v>0</v>
      </c>
      <c r="AZ21" s="454"/>
    </row>
    <row r="22" spans="1:52" s="46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4"/>
        <v>19</v>
      </c>
      <c r="J22" s="280"/>
      <c r="K22" s="379"/>
      <c r="L22" s="255"/>
      <c r="M22" s="256"/>
      <c r="N22" s="340" t="s">
        <v>490</v>
      </c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976" t="s">
        <v>124</v>
      </c>
      <c r="Z22" s="215">
        <v>15</v>
      </c>
      <c r="AA22" s="253" t="s">
        <v>123</v>
      </c>
      <c r="AB22" s="215">
        <v>4</v>
      </c>
      <c r="AC22" s="426">
        <f t="shared" si="0"/>
        <v>19</v>
      </c>
      <c r="AD22" s="280"/>
      <c r="AE22" s="256"/>
      <c r="AF22" s="317" t="s">
        <v>169</v>
      </c>
      <c r="AG22" s="262">
        <v>2</v>
      </c>
      <c r="AH22" s="317"/>
      <c r="AI22" s="263"/>
      <c r="AJ22" s="264"/>
      <c r="AK22" s="264"/>
      <c r="AL22" s="264"/>
      <c r="AM22" s="264"/>
      <c r="AN22" s="264"/>
      <c r="AO22" s="427">
        <f t="shared" si="1"/>
        <v>21</v>
      </c>
      <c r="AP22" s="424"/>
      <c r="AQ22" s="394"/>
      <c r="AR22" s="428">
        <f t="shared" si="2"/>
        <v>19</v>
      </c>
      <c r="AS22" s="429">
        <f t="shared" si="3"/>
        <v>19</v>
      </c>
      <c r="AT22" s="428">
        <f t="shared" si="4"/>
        <v>19</v>
      </c>
      <c r="AU22" s="428">
        <f t="shared" si="5"/>
        <v>36</v>
      </c>
      <c r="AV22" s="428" t="e">
        <f>L22+N22+(P22*10)+R22+S22+T22+U22+V22+W22</f>
        <v>#VALUE!</v>
      </c>
      <c r="AW22" s="428" t="e">
        <f t="shared" si="6"/>
        <v>#VALUE!</v>
      </c>
      <c r="AX22" s="859">
        <f t="shared" si="13"/>
        <v>2</v>
      </c>
      <c r="AY22" s="859">
        <f t="shared" si="10"/>
        <v>0</v>
      </c>
      <c r="AZ22" s="454"/>
    </row>
    <row r="23" spans="1:52" s="46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4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976" t="s">
        <v>222</v>
      </c>
      <c r="Z23" s="215">
        <v>15</v>
      </c>
      <c r="AA23" s="253" t="s">
        <v>125</v>
      </c>
      <c r="AB23" s="215">
        <v>4</v>
      </c>
      <c r="AC23" s="426">
        <f t="shared" si="0"/>
        <v>19</v>
      </c>
      <c r="AD23" s="280"/>
      <c r="AE23" s="256"/>
      <c r="AF23" s="317" t="s">
        <v>170</v>
      </c>
      <c r="AG23" s="262">
        <v>2</v>
      </c>
      <c r="AH23" s="317"/>
      <c r="AI23" s="263"/>
      <c r="AJ23" s="264"/>
      <c r="AK23" s="264"/>
      <c r="AL23" s="264"/>
      <c r="AM23" s="264"/>
      <c r="AN23" s="264"/>
      <c r="AO23" s="427">
        <f t="shared" si="1"/>
        <v>21</v>
      </c>
      <c r="AP23" s="424"/>
      <c r="AQ23" s="394"/>
      <c r="AR23" s="428">
        <f t="shared" si="2"/>
        <v>19</v>
      </c>
      <c r="AS23" s="429">
        <f t="shared" si="3"/>
        <v>19</v>
      </c>
      <c r="AT23" s="428">
        <f t="shared" si="4"/>
        <v>19</v>
      </c>
      <c r="AU23" s="428">
        <f t="shared" si="5"/>
        <v>36</v>
      </c>
      <c r="AV23" s="428" t="e">
        <f>L23+N23+(P23*10)+R23+S23+T23+U23+V23+W23</f>
        <v>#VALUE!</v>
      </c>
      <c r="AW23" s="428" t="e">
        <f t="shared" si="6"/>
        <v>#VALUE!</v>
      </c>
      <c r="AX23" s="859">
        <f t="shared" si="13"/>
        <v>2</v>
      </c>
      <c r="AY23" s="859">
        <f t="shared" si="10"/>
        <v>0</v>
      </c>
      <c r="AZ23" s="454"/>
    </row>
    <row r="24" spans="1:52" s="46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4"/>
        <v>16</v>
      </c>
      <c r="J24" s="280"/>
      <c r="K24" s="379"/>
      <c r="L24" s="255" t="s">
        <v>394</v>
      </c>
      <c r="M24" s="256">
        <v>3</v>
      </c>
      <c r="N24" s="358"/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986">
        <f t="shared" si="9"/>
        <v>2</v>
      </c>
      <c r="Y24" s="976" t="s">
        <v>233</v>
      </c>
      <c r="Z24" s="215">
        <v>18</v>
      </c>
      <c r="AA24" s="253" t="s">
        <v>126</v>
      </c>
      <c r="AB24" s="215">
        <v>4</v>
      </c>
      <c r="AC24" s="426">
        <f t="shared" si="0"/>
        <v>22</v>
      </c>
      <c r="AD24" s="280"/>
      <c r="AE24" s="256"/>
      <c r="AF24" s="317"/>
      <c r="AG24" s="262"/>
      <c r="AH24" s="317"/>
      <c r="AI24" s="263"/>
      <c r="AJ24" s="264"/>
      <c r="AK24" s="264"/>
      <c r="AL24" s="264"/>
      <c r="AM24" s="264"/>
      <c r="AN24" s="264"/>
      <c r="AO24" s="427">
        <f t="shared" si="1"/>
        <v>22</v>
      </c>
      <c r="AP24" s="424"/>
      <c r="AQ24" s="394"/>
      <c r="AR24" s="428">
        <f t="shared" si="2"/>
        <v>19</v>
      </c>
      <c r="AS24" s="429">
        <f t="shared" si="3"/>
        <v>19</v>
      </c>
      <c r="AT24" s="428">
        <f t="shared" si="4"/>
        <v>19</v>
      </c>
      <c r="AU24" s="428">
        <f t="shared" si="5"/>
        <v>36</v>
      </c>
      <c r="AV24" s="428" t="e">
        <f>L24+N24+(P24*10)+R24+S24+T24+U24+V24+W24</f>
        <v>#VALUE!</v>
      </c>
      <c r="AW24" s="428" t="e">
        <f t="shared" si="6"/>
        <v>#VALUE!</v>
      </c>
      <c r="AX24" s="859">
        <f t="shared" si="13"/>
        <v>2</v>
      </c>
      <c r="AY24" s="859">
        <f t="shared" si="10"/>
        <v>0</v>
      </c>
      <c r="AZ24" s="454"/>
    </row>
    <row r="25" spans="1:52" s="46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4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976"/>
      <c r="Z25" s="215"/>
      <c r="AA25" s="253"/>
      <c r="AB25" s="215"/>
      <c r="AC25" s="426"/>
      <c r="AD25" s="280"/>
      <c r="AE25" s="256"/>
      <c r="AF25" s="317"/>
      <c r="AG25" s="262"/>
      <c r="AH25" s="317"/>
      <c r="AI25" s="263"/>
      <c r="AJ25" s="264"/>
      <c r="AK25" s="264"/>
      <c r="AL25" s="264"/>
      <c r="AM25" s="264"/>
      <c r="AN25" s="264"/>
      <c r="AO25" s="427"/>
      <c r="AP25" s="424"/>
      <c r="AQ25" s="394"/>
      <c r="AR25" s="428">
        <f t="shared" si="2"/>
        <v>19</v>
      </c>
      <c r="AS25" s="429"/>
      <c r="AT25" s="428">
        <f t="shared" si="4"/>
        <v>19</v>
      </c>
      <c r="AU25" s="428"/>
      <c r="AV25" s="428"/>
      <c r="AW25" s="428"/>
      <c r="AX25" s="859">
        <f t="shared" si="13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4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>
        <f t="shared" si="8"/>
        <v>0</v>
      </c>
      <c r="X26" s="986"/>
      <c r="Y26" s="974"/>
      <c r="Z26" s="266"/>
      <c r="AA26" s="274"/>
      <c r="AB26" s="266"/>
      <c r="AC26" s="426"/>
      <c r="AD26" s="296"/>
      <c r="AE26" s="294"/>
      <c r="AF26" s="446"/>
      <c r="AG26" s="323"/>
      <c r="AH26" s="446"/>
      <c r="AI26" s="298"/>
      <c r="AJ26" s="299"/>
      <c r="AK26" s="299"/>
      <c r="AL26" s="299"/>
      <c r="AM26" s="299"/>
      <c r="AN26" s="299"/>
      <c r="AO26" s="427"/>
      <c r="AP26" s="447"/>
      <c r="AR26" s="428"/>
      <c r="AS26" s="429"/>
      <c r="AT26" s="428"/>
      <c r="AU26" s="428"/>
      <c r="AV26" s="428"/>
      <c r="AW26" s="428"/>
      <c r="AX26" s="859"/>
      <c r="AY26" s="859"/>
      <c r="AZ26" s="454"/>
    </row>
    <row r="27" spans="1:52" s="395" customFormat="1" ht="77" x14ac:dyDescent="0.35">
      <c r="A27" s="22">
        <v>15</v>
      </c>
      <c r="B27" s="283" t="s">
        <v>17</v>
      </c>
      <c r="C27" s="283" t="s">
        <v>50</v>
      </c>
      <c r="D27" s="603" t="s">
        <v>75</v>
      </c>
      <c r="E27" s="604" t="s">
        <v>473</v>
      </c>
      <c r="F27" s="342">
        <v>15</v>
      </c>
      <c r="G27" s="605" t="s">
        <v>474</v>
      </c>
      <c r="H27" s="342">
        <v>7</v>
      </c>
      <c r="I27" s="254">
        <f t="shared" si="14"/>
        <v>22</v>
      </c>
      <c r="J27" s="253"/>
      <c r="K27" s="379"/>
      <c r="L27" s="606"/>
      <c r="M27" s="278"/>
      <c r="N27" s="253" t="s">
        <v>491</v>
      </c>
      <c r="O27" s="258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22</v>
      </c>
      <c r="X27" s="986">
        <f t="shared" si="9"/>
        <v>5</v>
      </c>
      <c r="Y27" s="977" t="s">
        <v>194</v>
      </c>
      <c r="Z27" s="271">
        <v>13</v>
      </c>
      <c r="AA27" s="465" t="s">
        <v>127</v>
      </c>
      <c r="AB27" s="271">
        <v>3</v>
      </c>
      <c r="AC27" s="426">
        <f t="shared" si="0"/>
        <v>16</v>
      </c>
      <c r="AD27" s="296" t="s">
        <v>193</v>
      </c>
      <c r="AE27" s="294">
        <v>3</v>
      </c>
      <c r="AF27" s="272" t="s">
        <v>176</v>
      </c>
      <c r="AG27" s="297">
        <v>2</v>
      </c>
      <c r="AH27" s="272"/>
      <c r="AI27" s="265"/>
      <c r="AJ27" s="260">
        <v>0</v>
      </c>
      <c r="AK27" s="260">
        <v>0</v>
      </c>
      <c r="AL27" s="260">
        <v>0</v>
      </c>
      <c r="AM27" s="260">
        <v>0</v>
      </c>
      <c r="AN27" s="260">
        <v>0</v>
      </c>
      <c r="AO27" s="427">
        <f t="shared" si="1"/>
        <v>21</v>
      </c>
      <c r="AP27" s="447"/>
      <c r="AR27" s="428">
        <f t="shared" si="2"/>
        <v>22</v>
      </c>
      <c r="AS27" s="429">
        <f t="shared" si="3"/>
        <v>22</v>
      </c>
      <c r="AT27" s="428">
        <f t="shared" si="4"/>
        <v>22</v>
      </c>
      <c r="AU27" s="428">
        <f t="shared" si="5"/>
        <v>90</v>
      </c>
      <c r="AV27" s="428">
        <f t="shared" ref="AV27:AV31" si="15">(((AC27+AE27)*17)-(17*17))+(AG27*17)+AI27+AJ27+AK27+AL27+AM27+AN27</f>
        <v>68</v>
      </c>
      <c r="AW27" s="428">
        <f t="shared" si="6"/>
        <v>158</v>
      </c>
      <c r="AX27" s="859">
        <f t="shared" si="13"/>
        <v>5</v>
      </c>
      <c r="AY27" s="859">
        <f t="shared" si="10"/>
        <v>0</v>
      </c>
      <c r="AZ27" s="454"/>
    </row>
    <row r="28" spans="1:52" s="395" customFormat="1" ht="62" x14ac:dyDescent="0.35">
      <c r="A28" s="22">
        <v>16</v>
      </c>
      <c r="B28" s="283" t="s">
        <v>18</v>
      </c>
      <c r="C28" s="283" t="s">
        <v>6</v>
      </c>
      <c r="D28" s="215" t="s">
        <v>75</v>
      </c>
      <c r="E28" s="607" t="s">
        <v>340</v>
      </c>
      <c r="F28" s="342">
        <v>14</v>
      </c>
      <c r="G28" s="344" t="s">
        <v>327</v>
      </c>
      <c r="H28" s="342">
        <v>2</v>
      </c>
      <c r="I28" s="254">
        <f t="shared" si="14"/>
        <v>16</v>
      </c>
      <c r="J28" s="608" t="s">
        <v>475</v>
      </c>
      <c r="K28" s="379">
        <v>2</v>
      </c>
      <c r="L28" s="609" t="s">
        <v>401</v>
      </c>
      <c r="M28" s="278">
        <v>3</v>
      </c>
      <c r="N28" s="342" t="s">
        <v>492</v>
      </c>
      <c r="O28" s="258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21</v>
      </c>
      <c r="X28" s="986">
        <f t="shared" si="9"/>
        <v>4</v>
      </c>
      <c r="Y28" s="978" t="s">
        <v>212</v>
      </c>
      <c r="Z28" s="271">
        <v>10</v>
      </c>
      <c r="AA28" s="290" t="s">
        <v>177</v>
      </c>
      <c r="AB28" s="271">
        <v>6</v>
      </c>
      <c r="AC28" s="426">
        <f t="shared" si="0"/>
        <v>16</v>
      </c>
      <c r="AD28" s="432" t="s">
        <v>195</v>
      </c>
      <c r="AE28" s="294">
        <v>6</v>
      </c>
      <c r="AF28" s="272" t="s">
        <v>178</v>
      </c>
      <c r="AG28" s="297">
        <v>2</v>
      </c>
      <c r="AH28" s="272"/>
      <c r="AI28" s="265"/>
      <c r="AJ28" s="260">
        <v>0</v>
      </c>
      <c r="AK28" s="260">
        <v>0</v>
      </c>
      <c r="AL28" s="260">
        <v>0</v>
      </c>
      <c r="AM28" s="260">
        <v>0</v>
      </c>
      <c r="AN28" s="260">
        <v>0</v>
      </c>
      <c r="AO28" s="427">
        <f t="shared" si="1"/>
        <v>24</v>
      </c>
      <c r="AP28" s="447"/>
      <c r="AR28" s="428">
        <f t="shared" si="2"/>
        <v>19</v>
      </c>
      <c r="AS28" s="429">
        <f t="shared" si="3"/>
        <v>19</v>
      </c>
      <c r="AT28" s="428">
        <f t="shared" si="4"/>
        <v>19</v>
      </c>
      <c r="AU28" s="428">
        <f t="shared" si="5"/>
        <v>36</v>
      </c>
      <c r="AV28" s="428">
        <f t="shared" si="15"/>
        <v>119</v>
      </c>
      <c r="AW28" s="428">
        <f t="shared" si="6"/>
        <v>155</v>
      </c>
      <c r="AX28" s="859">
        <f t="shared" si="13"/>
        <v>4</v>
      </c>
      <c r="AY28" s="859">
        <f t="shared" si="10"/>
        <v>0</v>
      </c>
      <c r="AZ28" s="454"/>
    </row>
    <row r="29" spans="1:52" s="395" customFormat="1" ht="71.5" customHeight="1" x14ac:dyDescent="0.35">
      <c r="A29" s="22">
        <v>17</v>
      </c>
      <c r="B29" s="283" t="s">
        <v>19</v>
      </c>
      <c r="C29" s="283" t="s">
        <v>6</v>
      </c>
      <c r="D29" s="215" t="s">
        <v>75</v>
      </c>
      <c r="E29" s="610" t="s">
        <v>476</v>
      </c>
      <c r="F29" s="215">
        <v>0</v>
      </c>
      <c r="G29" s="253"/>
      <c r="H29" s="215">
        <v>0</v>
      </c>
      <c r="I29" s="254">
        <f t="shared" si="14"/>
        <v>0</v>
      </c>
      <c r="J29" s="255"/>
      <c r="K29" s="379"/>
      <c r="L29" s="611"/>
      <c r="M29" s="256">
        <v>0</v>
      </c>
      <c r="N29" s="342"/>
      <c r="O29" s="258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0</v>
      </c>
      <c r="X29" s="986">
        <v>0</v>
      </c>
      <c r="Y29" s="978" t="s">
        <v>197</v>
      </c>
      <c r="Z29" s="271">
        <v>12</v>
      </c>
      <c r="AA29" s="255"/>
      <c r="AB29" s="271">
        <v>0</v>
      </c>
      <c r="AC29" s="426">
        <f t="shared" si="0"/>
        <v>12</v>
      </c>
      <c r="AD29" s="432" t="s">
        <v>196</v>
      </c>
      <c r="AE29" s="294">
        <v>6</v>
      </c>
      <c r="AF29" s="272"/>
      <c r="AG29" s="297">
        <v>0</v>
      </c>
      <c r="AH29" s="272"/>
      <c r="AI29" s="265"/>
      <c r="AJ29" s="260">
        <v>0</v>
      </c>
      <c r="AK29" s="260">
        <v>0</v>
      </c>
      <c r="AL29" s="260">
        <v>0</v>
      </c>
      <c r="AM29" s="260">
        <v>0</v>
      </c>
      <c r="AN29" s="260">
        <v>0</v>
      </c>
      <c r="AO29" s="427">
        <f t="shared" si="1"/>
        <v>18</v>
      </c>
      <c r="AP29" s="447"/>
      <c r="AR29" s="428">
        <f t="shared" si="2"/>
        <v>0</v>
      </c>
      <c r="AS29" s="429">
        <f t="shared" si="3"/>
        <v>0</v>
      </c>
      <c r="AT29" s="428">
        <f t="shared" si="4"/>
        <v>0</v>
      </c>
      <c r="AU29" s="428">
        <f t="shared" si="5"/>
        <v>-306</v>
      </c>
      <c r="AV29" s="428">
        <f t="shared" si="15"/>
        <v>17</v>
      </c>
      <c r="AW29" s="428">
        <f t="shared" si="6"/>
        <v>-289</v>
      </c>
      <c r="AX29" s="859">
        <f>(I29+K29+M29+Q29)</f>
        <v>0</v>
      </c>
      <c r="AY29" s="859">
        <f t="shared" si="10"/>
        <v>0</v>
      </c>
      <c r="AZ29" s="454" t="s">
        <v>588</v>
      </c>
    </row>
    <row r="30" spans="1:52" s="395" customFormat="1" ht="46.5" x14ac:dyDescent="0.35">
      <c r="A30" s="22">
        <v>18</v>
      </c>
      <c r="B30" s="283" t="s">
        <v>69</v>
      </c>
      <c r="C30" s="283" t="s">
        <v>6</v>
      </c>
      <c r="D30" s="215" t="s">
        <v>75</v>
      </c>
      <c r="E30" s="612" t="s">
        <v>477</v>
      </c>
      <c r="F30" s="342">
        <v>10</v>
      </c>
      <c r="G30" s="613" t="s">
        <v>332</v>
      </c>
      <c r="H30" s="342">
        <v>4</v>
      </c>
      <c r="I30" s="254">
        <f t="shared" si="14"/>
        <v>14</v>
      </c>
      <c r="J30" s="255"/>
      <c r="K30" s="379"/>
      <c r="L30" s="609" t="s">
        <v>478</v>
      </c>
      <c r="M30" s="278">
        <v>6</v>
      </c>
      <c r="N30" s="344" t="s">
        <v>479</v>
      </c>
      <c r="O30" s="258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20</v>
      </c>
      <c r="X30" s="986">
        <f t="shared" si="9"/>
        <v>3</v>
      </c>
      <c r="Y30" s="979" t="s">
        <v>213</v>
      </c>
      <c r="Z30" s="271">
        <v>12</v>
      </c>
      <c r="AA30" s="468" t="s">
        <v>128</v>
      </c>
      <c r="AB30" s="271">
        <v>4</v>
      </c>
      <c r="AC30" s="426">
        <f t="shared" si="0"/>
        <v>16</v>
      </c>
      <c r="AD30" s="296" t="s">
        <v>198</v>
      </c>
      <c r="AE30" s="294">
        <v>3</v>
      </c>
      <c r="AF30" s="272" t="s">
        <v>179</v>
      </c>
      <c r="AG30" s="297">
        <v>2</v>
      </c>
      <c r="AH30" s="272"/>
      <c r="AI30" s="265"/>
      <c r="AJ30" s="260">
        <v>0</v>
      </c>
      <c r="AK30" s="260">
        <v>0</v>
      </c>
      <c r="AL30" s="260">
        <v>0</v>
      </c>
      <c r="AM30" s="260">
        <v>0</v>
      </c>
      <c r="AN30" s="260">
        <v>0</v>
      </c>
      <c r="AO30" s="427">
        <f t="shared" si="1"/>
        <v>21</v>
      </c>
      <c r="AP30" s="447"/>
      <c r="AR30" s="428">
        <f t="shared" si="2"/>
        <v>20</v>
      </c>
      <c r="AS30" s="429">
        <f t="shared" si="3"/>
        <v>20</v>
      </c>
      <c r="AT30" s="428">
        <f t="shared" si="4"/>
        <v>20</v>
      </c>
      <c r="AU30" s="428">
        <f t="shared" si="5"/>
        <v>54</v>
      </c>
      <c r="AV30" s="428">
        <f t="shared" si="15"/>
        <v>68</v>
      </c>
      <c r="AW30" s="428">
        <f t="shared" si="6"/>
        <v>122</v>
      </c>
      <c r="AX30" s="859">
        <f t="shared" si="13"/>
        <v>3</v>
      </c>
      <c r="AY30" s="859">
        <f t="shared" si="10"/>
        <v>0</v>
      </c>
      <c r="AZ30" s="454"/>
    </row>
    <row r="31" spans="1:52" s="395" customFormat="1" ht="46.5" x14ac:dyDescent="0.35">
      <c r="A31" s="22">
        <v>19</v>
      </c>
      <c r="B31" s="283" t="s">
        <v>234</v>
      </c>
      <c r="C31" s="283" t="s">
        <v>6</v>
      </c>
      <c r="D31" s="215" t="s">
        <v>235</v>
      </c>
      <c r="E31" s="607" t="s">
        <v>480</v>
      </c>
      <c r="F31" s="342">
        <v>12</v>
      </c>
      <c r="G31" s="214" t="s">
        <v>445</v>
      </c>
      <c r="H31" s="213">
        <v>6</v>
      </c>
      <c r="I31" s="254">
        <f t="shared" si="14"/>
        <v>18</v>
      </c>
      <c r="J31" s="255"/>
      <c r="K31" s="379"/>
      <c r="L31" s="614" t="s">
        <v>481</v>
      </c>
      <c r="M31" s="278">
        <v>3</v>
      </c>
      <c r="N31" s="342" t="s">
        <v>335</v>
      </c>
      <c r="O31" s="258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21</v>
      </c>
      <c r="X31" s="986">
        <f t="shared" si="9"/>
        <v>4</v>
      </c>
      <c r="Y31" s="978" t="s">
        <v>197</v>
      </c>
      <c r="Z31" s="271">
        <v>12</v>
      </c>
      <c r="AA31" s="290" t="s">
        <v>180</v>
      </c>
      <c r="AB31" s="271">
        <v>10</v>
      </c>
      <c r="AC31" s="426">
        <f t="shared" si="0"/>
        <v>22</v>
      </c>
      <c r="AD31" s="296" t="s">
        <v>199</v>
      </c>
      <c r="AE31" s="294">
        <v>3</v>
      </c>
      <c r="AF31" s="272">
        <v>0</v>
      </c>
      <c r="AG31" s="297">
        <v>0</v>
      </c>
      <c r="AH31" s="272"/>
      <c r="AI31" s="265"/>
      <c r="AJ31" s="260">
        <v>0</v>
      </c>
      <c r="AK31" s="260">
        <v>0</v>
      </c>
      <c r="AL31" s="260">
        <v>0</v>
      </c>
      <c r="AM31" s="260">
        <v>0</v>
      </c>
      <c r="AN31" s="260">
        <v>0</v>
      </c>
      <c r="AO31" s="427">
        <f t="shared" si="1"/>
        <v>25</v>
      </c>
      <c r="AP31" s="447"/>
      <c r="AR31" s="428">
        <f t="shared" si="2"/>
        <v>21</v>
      </c>
      <c r="AS31" s="429">
        <f t="shared" si="3"/>
        <v>21</v>
      </c>
      <c r="AT31" s="428">
        <f t="shared" si="4"/>
        <v>21</v>
      </c>
      <c r="AU31" s="428">
        <f t="shared" si="5"/>
        <v>72</v>
      </c>
      <c r="AV31" s="428">
        <f t="shared" si="15"/>
        <v>136</v>
      </c>
      <c r="AW31" s="428">
        <f t="shared" si="6"/>
        <v>208</v>
      </c>
      <c r="AX31" s="859">
        <f t="shared" si="13"/>
        <v>4</v>
      </c>
      <c r="AY31" s="859">
        <f t="shared" si="10"/>
        <v>0</v>
      </c>
      <c r="AZ31" s="454"/>
    </row>
    <row r="32" spans="1:52" s="395" customFormat="1" ht="18.5" x14ac:dyDescent="0.35">
      <c r="A32" s="25" t="s">
        <v>544</v>
      </c>
      <c r="B32" s="435" t="s">
        <v>56</v>
      </c>
      <c r="C32" s="436"/>
      <c r="D32" s="437"/>
      <c r="E32" s="469"/>
      <c r="F32" s="283"/>
      <c r="G32" s="253"/>
      <c r="H32" s="283"/>
      <c r="I32" s="279">
        <f t="shared" si="14"/>
        <v>0</v>
      </c>
      <c r="J32" s="296"/>
      <c r="K32" s="380"/>
      <c r="L32" s="377"/>
      <c r="M32" s="294"/>
      <c r="N32" s="446"/>
      <c r="O32" s="323"/>
      <c r="P32" s="446"/>
      <c r="Q32" s="298"/>
      <c r="R32" s="299"/>
      <c r="S32" s="299"/>
      <c r="T32" s="299"/>
      <c r="U32" s="299"/>
      <c r="V32" s="299"/>
      <c r="W32" s="261">
        <f t="shared" si="8"/>
        <v>0</v>
      </c>
      <c r="X32" s="986"/>
      <c r="Y32" s="974"/>
      <c r="Z32" s="266"/>
      <c r="AA32" s="274"/>
      <c r="AB32" s="266"/>
      <c r="AC32" s="426"/>
      <c r="AD32" s="296"/>
      <c r="AE32" s="294"/>
      <c r="AF32" s="446"/>
      <c r="AG32" s="323"/>
      <c r="AH32" s="446"/>
      <c r="AI32" s="298"/>
      <c r="AJ32" s="299"/>
      <c r="AK32" s="299"/>
      <c r="AL32" s="299"/>
      <c r="AM32" s="299"/>
      <c r="AN32" s="299"/>
      <c r="AO32" s="427"/>
      <c r="AP32" s="447"/>
      <c r="AR32" s="428"/>
      <c r="AS32" s="429"/>
      <c r="AT32" s="428"/>
      <c r="AU32" s="428"/>
      <c r="AV32" s="428"/>
      <c r="AW32" s="428"/>
      <c r="AX32" s="859"/>
      <c r="AY32" s="859"/>
      <c r="AZ32" s="454"/>
    </row>
    <row r="33" spans="1:52" s="394" customFormat="1" ht="46.5" x14ac:dyDescent="0.35">
      <c r="A33" s="18">
        <v>20</v>
      </c>
      <c r="B33" s="266" t="s">
        <v>43</v>
      </c>
      <c r="C33" s="266" t="s">
        <v>97</v>
      </c>
      <c r="D33" s="274" t="s">
        <v>71</v>
      </c>
      <c r="E33" s="276" t="s">
        <v>336</v>
      </c>
      <c r="F33" s="271">
        <v>8</v>
      </c>
      <c r="G33" s="274" t="s">
        <v>337</v>
      </c>
      <c r="H33" s="271">
        <v>5</v>
      </c>
      <c r="I33" s="254">
        <f t="shared" si="14"/>
        <v>13</v>
      </c>
      <c r="J33" s="280"/>
      <c r="K33" s="379"/>
      <c r="L33" s="373" t="s">
        <v>404</v>
      </c>
      <c r="M33" s="256">
        <v>6</v>
      </c>
      <c r="N33" s="272">
        <v>0</v>
      </c>
      <c r="O33" s="297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986">
        <f t="shared" si="9"/>
        <v>2</v>
      </c>
      <c r="Y33" s="980" t="s">
        <v>202</v>
      </c>
      <c r="Z33" s="271">
        <v>8</v>
      </c>
      <c r="AA33" s="274" t="s">
        <v>217</v>
      </c>
      <c r="AB33" s="271">
        <v>5</v>
      </c>
      <c r="AC33" s="426">
        <f t="shared" si="0"/>
        <v>13</v>
      </c>
      <c r="AD33" s="432" t="s">
        <v>203</v>
      </c>
      <c r="AE33" s="294">
        <v>6</v>
      </c>
      <c r="AF33" s="277">
        <v>0</v>
      </c>
      <c r="AG33" s="262">
        <v>0</v>
      </c>
      <c r="AH33" s="277"/>
      <c r="AI33" s="263"/>
      <c r="AJ33" s="264">
        <v>0</v>
      </c>
      <c r="AK33" s="264">
        <v>0</v>
      </c>
      <c r="AL33" s="264">
        <v>0</v>
      </c>
      <c r="AM33" s="264">
        <v>0</v>
      </c>
      <c r="AN33" s="264">
        <v>0</v>
      </c>
      <c r="AO33" s="427">
        <f t="shared" si="1"/>
        <v>19</v>
      </c>
      <c r="AP33" s="424"/>
      <c r="AR33" s="428">
        <f t="shared" si="2"/>
        <v>19</v>
      </c>
      <c r="AS33" s="429">
        <f t="shared" si="3"/>
        <v>19</v>
      </c>
      <c r="AT33" s="428">
        <f t="shared" si="4"/>
        <v>19</v>
      </c>
      <c r="AU33" s="428">
        <f t="shared" si="5"/>
        <v>36</v>
      </c>
      <c r="AV33" s="428" t="e">
        <f t="shared" ref="AV33:AV42" si="16">L33+N33+(P33*10)+R33+S33+T33+U33+V33+W33</f>
        <v>#VALUE!</v>
      </c>
      <c r="AW33" s="428" t="e">
        <f t="shared" si="6"/>
        <v>#VALUE!</v>
      </c>
      <c r="AX33" s="859">
        <f t="shared" si="13"/>
        <v>2</v>
      </c>
      <c r="AY33" s="859">
        <f t="shared" si="10"/>
        <v>0</v>
      </c>
      <c r="AZ33" s="454"/>
    </row>
    <row r="34" spans="1:52" s="394" customFormat="1" ht="46.5" x14ac:dyDescent="0.35">
      <c r="A34" s="18">
        <v>21</v>
      </c>
      <c r="B34" s="266" t="s">
        <v>44</v>
      </c>
      <c r="C34" s="266" t="s">
        <v>6</v>
      </c>
      <c r="D34" s="274" t="s">
        <v>71</v>
      </c>
      <c r="E34" s="276" t="s">
        <v>338</v>
      </c>
      <c r="F34" s="271">
        <v>10</v>
      </c>
      <c r="G34" s="274" t="s">
        <v>339</v>
      </c>
      <c r="H34" s="271">
        <v>7</v>
      </c>
      <c r="I34" s="254">
        <f t="shared" si="14"/>
        <v>17</v>
      </c>
      <c r="J34" s="280" t="s">
        <v>319</v>
      </c>
      <c r="K34" s="379">
        <v>1</v>
      </c>
      <c r="L34" s="376"/>
      <c r="M34" s="256"/>
      <c r="N34" s="272">
        <v>0</v>
      </c>
      <c r="O34" s="297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18</v>
      </c>
      <c r="X34" s="986">
        <f t="shared" si="9"/>
        <v>1</v>
      </c>
      <c r="Y34" s="980" t="s">
        <v>215</v>
      </c>
      <c r="Z34" s="271">
        <v>10</v>
      </c>
      <c r="AA34" s="274" t="s">
        <v>218</v>
      </c>
      <c r="AB34" s="271">
        <v>7</v>
      </c>
      <c r="AC34" s="426">
        <f t="shared" si="0"/>
        <v>17</v>
      </c>
      <c r="AD34" s="296" t="s">
        <v>204</v>
      </c>
      <c r="AE34" s="294">
        <v>3</v>
      </c>
      <c r="AF34" s="277">
        <v>0</v>
      </c>
      <c r="AG34" s="262">
        <v>0</v>
      </c>
      <c r="AH34" s="277"/>
      <c r="AI34" s="263"/>
      <c r="AJ34" s="264">
        <v>0</v>
      </c>
      <c r="AK34" s="264">
        <v>0</v>
      </c>
      <c r="AL34" s="264">
        <v>0</v>
      </c>
      <c r="AM34" s="264">
        <v>0</v>
      </c>
      <c r="AN34" s="264">
        <v>0</v>
      </c>
      <c r="AO34" s="427">
        <f t="shared" si="1"/>
        <v>20</v>
      </c>
      <c r="AP34" s="424"/>
      <c r="AR34" s="428">
        <f t="shared" si="2"/>
        <v>17</v>
      </c>
      <c r="AS34" s="429">
        <f t="shared" si="3"/>
        <v>17</v>
      </c>
      <c r="AT34" s="428">
        <f t="shared" si="4"/>
        <v>17</v>
      </c>
      <c r="AU34" s="428">
        <f t="shared" si="5"/>
        <v>0</v>
      </c>
      <c r="AV34" s="428">
        <f t="shared" si="16"/>
        <v>18</v>
      </c>
      <c r="AW34" s="428">
        <f t="shared" si="6"/>
        <v>18</v>
      </c>
      <c r="AX34" s="859">
        <f t="shared" si="13"/>
        <v>1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4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>
        <f t="shared" si="8"/>
        <v>0</v>
      </c>
      <c r="X35" s="986"/>
      <c r="Y35" s="974"/>
      <c r="Z35" s="266"/>
      <c r="AA35" s="274"/>
      <c r="AB35" s="266"/>
      <c r="AC35" s="426"/>
      <c r="AD35" s="296"/>
      <c r="AE35" s="294"/>
      <c r="AF35" s="446"/>
      <c r="AG35" s="323"/>
      <c r="AH35" s="446"/>
      <c r="AI35" s="298"/>
      <c r="AJ35" s="299"/>
      <c r="AK35" s="299"/>
      <c r="AL35" s="299"/>
      <c r="AM35" s="299"/>
      <c r="AN35" s="299"/>
      <c r="AO35" s="427"/>
      <c r="AP35" s="447"/>
      <c r="AR35" s="428"/>
      <c r="AS35" s="429"/>
      <c r="AT35" s="428"/>
      <c r="AU35" s="428"/>
      <c r="AV35" s="428"/>
      <c r="AW35" s="428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986">
        <f t="shared" si="9"/>
        <v>1</v>
      </c>
      <c r="Y36" s="970" t="s">
        <v>162</v>
      </c>
      <c r="Z36" s="274">
        <v>17</v>
      </c>
      <c r="AA36" s="274" t="s">
        <v>133</v>
      </c>
      <c r="AB36" s="274">
        <v>3</v>
      </c>
      <c r="AC36" s="426">
        <f t="shared" si="0"/>
        <v>20</v>
      </c>
      <c r="AD36" s="296"/>
      <c r="AE36" s="294"/>
      <c r="AF36" s="271" t="s">
        <v>158</v>
      </c>
      <c r="AG36" s="297">
        <v>2</v>
      </c>
      <c r="AH36" s="271"/>
      <c r="AI36" s="265"/>
      <c r="AJ36" s="260"/>
      <c r="AK36" s="260"/>
      <c r="AL36" s="260"/>
      <c r="AM36" s="260"/>
      <c r="AN36" s="260"/>
      <c r="AO36" s="427">
        <f t="shared" si="1"/>
        <v>22</v>
      </c>
      <c r="AP36" s="470"/>
      <c r="AR36" s="428">
        <f t="shared" si="2"/>
        <v>18</v>
      </c>
      <c r="AS36" s="429">
        <f t="shared" si="3"/>
        <v>18</v>
      </c>
      <c r="AT36" s="428">
        <f t="shared" si="4"/>
        <v>18</v>
      </c>
      <c r="AU36" s="428">
        <f t="shared" si="5"/>
        <v>18</v>
      </c>
      <c r="AV36" s="428" t="e">
        <f t="shared" si="16"/>
        <v>#VALUE!</v>
      </c>
      <c r="AW36" s="428" t="e">
        <f t="shared" si="6"/>
        <v>#VALUE!</v>
      </c>
      <c r="AX36" s="859">
        <f t="shared" si="13"/>
        <v>1</v>
      </c>
      <c r="AY36" s="859">
        <f t="shared" si="10"/>
        <v>0</v>
      </c>
      <c r="AZ36" s="454"/>
    </row>
    <row r="37" spans="1:52" s="395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986">
        <f t="shared" si="9"/>
        <v>1</v>
      </c>
      <c r="Y37" s="974" t="s">
        <v>163</v>
      </c>
      <c r="Z37" s="274">
        <v>16</v>
      </c>
      <c r="AA37" s="274"/>
      <c r="AB37" s="274"/>
      <c r="AC37" s="426">
        <f t="shared" si="0"/>
        <v>16</v>
      </c>
      <c r="AD37" s="296"/>
      <c r="AE37" s="294"/>
      <c r="AF37" s="274" t="s">
        <v>159</v>
      </c>
      <c r="AG37" s="323">
        <v>4</v>
      </c>
      <c r="AH37" s="274"/>
      <c r="AI37" s="298"/>
      <c r="AJ37" s="299"/>
      <c r="AK37" s="299"/>
      <c r="AL37" s="299"/>
      <c r="AM37" s="299"/>
      <c r="AN37" s="299"/>
      <c r="AO37" s="427">
        <f t="shared" si="1"/>
        <v>20</v>
      </c>
      <c r="AP37" s="471"/>
      <c r="AR37" s="428">
        <f t="shared" si="2"/>
        <v>18</v>
      </c>
      <c r="AS37" s="429">
        <f t="shared" si="3"/>
        <v>18</v>
      </c>
      <c r="AT37" s="428">
        <f t="shared" si="4"/>
        <v>18</v>
      </c>
      <c r="AU37" s="428">
        <f t="shared" si="5"/>
        <v>18</v>
      </c>
      <c r="AV37" s="428" t="e">
        <f t="shared" si="16"/>
        <v>#VALUE!</v>
      </c>
      <c r="AW37" s="428" t="e">
        <f t="shared" si="6"/>
        <v>#VALUE!</v>
      </c>
      <c r="AX37" s="859">
        <f t="shared" si="13"/>
        <v>1</v>
      </c>
      <c r="AY37" s="859">
        <f t="shared" si="10"/>
        <v>0</v>
      </c>
      <c r="AZ37" s="454"/>
    </row>
    <row r="38" spans="1:52" s="478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355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986">
        <f t="shared" si="9"/>
        <v>-1</v>
      </c>
      <c r="Y38" s="981" t="s">
        <v>164</v>
      </c>
      <c r="Z38" s="295">
        <v>19</v>
      </c>
      <c r="AA38" s="300"/>
      <c r="AB38" s="295"/>
      <c r="AC38" s="472">
        <f t="shared" si="0"/>
        <v>19</v>
      </c>
      <c r="AD38" s="473"/>
      <c r="AE38" s="474"/>
      <c r="AF38" s="295" t="s">
        <v>160</v>
      </c>
      <c r="AG38" s="475">
        <v>2</v>
      </c>
      <c r="AH38" s="295"/>
      <c r="AI38" s="301"/>
      <c r="AJ38" s="302"/>
      <c r="AK38" s="302"/>
      <c r="AL38" s="302"/>
      <c r="AM38" s="302"/>
      <c r="AN38" s="302"/>
      <c r="AO38" s="476">
        <f t="shared" si="1"/>
        <v>21</v>
      </c>
      <c r="AP38" s="477"/>
      <c r="AR38" s="478">
        <f t="shared" si="2"/>
        <v>16</v>
      </c>
      <c r="AS38" s="479">
        <f t="shared" si="3"/>
        <v>16</v>
      </c>
      <c r="AT38" s="478">
        <f t="shared" si="4"/>
        <v>16</v>
      </c>
      <c r="AU38" s="478">
        <f t="shared" si="5"/>
        <v>-18</v>
      </c>
      <c r="AV38" s="478" t="e">
        <f t="shared" si="16"/>
        <v>#VALUE!</v>
      </c>
      <c r="AW38" s="478" t="e">
        <f t="shared" si="6"/>
        <v>#VALUE!</v>
      </c>
      <c r="AX38" s="859">
        <f t="shared" si="13"/>
        <v>-1</v>
      </c>
      <c r="AY38" s="859">
        <f t="shared" si="10"/>
        <v>0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4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>
        <f t="shared" si="8"/>
        <v>0</v>
      </c>
      <c r="X39" s="986"/>
      <c r="Y39" s="974"/>
      <c r="Z39" s="266"/>
      <c r="AA39" s="274"/>
      <c r="AB39" s="266"/>
      <c r="AC39" s="426"/>
      <c r="AD39" s="296"/>
      <c r="AE39" s="294"/>
      <c r="AF39" s="480"/>
      <c r="AG39" s="309"/>
      <c r="AH39" s="480"/>
      <c r="AI39" s="306"/>
      <c r="AJ39" s="307"/>
      <c r="AK39" s="307"/>
      <c r="AL39" s="307"/>
      <c r="AM39" s="307"/>
      <c r="AN39" s="307"/>
      <c r="AO39" s="427"/>
      <c r="AP39" s="481"/>
      <c r="AR39" s="428"/>
      <c r="AS39" s="429"/>
      <c r="AT39" s="428"/>
      <c r="AU39" s="428"/>
      <c r="AV39" s="428"/>
      <c r="AW39" s="428"/>
      <c r="AX39" s="859"/>
      <c r="AY39" s="859"/>
      <c r="AZ39" s="454"/>
    </row>
    <row r="40" spans="1:52" s="482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4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22</v>
      </c>
      <c r="X40" s="986">
        <f t="shared" si="9"/>
        <v>5</v>
      </c>
      <c r="Y40" s="981" t="s">
        <v>165</v>
      </c>
      <c r="Z40" s="274">
        <v>12</v>
      </c>
      <c r="AA40" s="274" t="s">
        <v>121</v>
      </c>
      <c r="AB40" s="274">
        <v>5</v>
      </c>
      <c r="AC40" s="426">
        <f t="shared" si="0"/>
        <v>17</v>
      </c>
      <c r="AD40" s="296"/>
      <c r="AE40" s="294"/>
      <c r="AF40" s="483" t="s">
        <v>166</v>
      </c>
      <c r="AG40" s="309">
        <v>4</v>
      </c>
      <c r="AH40" s="483"/>
      <c r="AI40" s="306"/>
      <c r="AJ40" s="307"/>
      <c r="AK40" s="307"/>
      <c r="AL40" s="307"/>
      <c r="AM40" s="307"/>
      <c r="AN40" s="307"/>
      <c r="AO40" s="427">
        <f t="shared" si="1"/>
        <v>21</v>
      </c>
      <c r="AP40" s="484"/>
      <c r="AR40" s="428">
        <f t="shared" si="2"/>
        <v>18</v>
      </c>
      <c r="AS40" s="429">
        <f t="shared" si="3"/>
        <v>18</v>
      </c>
      <c r="AT40" s="428">
        <f t="shared" si="4"/>
        <v>18</v>
      </c>
      <c r="AU40" s="428">
        <f t="shared" si="5"/>
        <v>18</v>
      </c>
      <c r="AV40" s="428" t="e">
        <f t="shared" si="16"/>
        <v>#VALUE!</v>
      </c>
      <c r="AW40" s="428" t="e">
        <f t="shared" si="6"/>
        <v>#VALUE!</v>
      </c>
      <c r="AX40" s="859">
        <f t="shared" si="13"/>
        <v>5</v>
      </c>
      <c r="AY40" s="859">
        <f t="shared" si="10"/>
        <v>0</v>
      </c>
      <c r="AZ40" s="454"/>
    </row>
    <row r="41" spans="1:52" ht="50.25" customHeight="1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4"/>
        <v>11</v>
      </c>
      <c r="J41" s="274" t="s">
        <v>429</v>
      </c>
      <c r="K41" s="379">
        <v>5</v>
      </c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22</v>
      </c>
      <c r="X41" s="986">
        <f t="shared" si="9"/>
        <v>5</v>
      </c>
      <c r="Y41" s="974" t="s">
        <v>220</v>
      </c>
      <c r="Z41" s="274">
        <v>11</v>
      </c>
      <c r="AA41" s="274" t="s">
        <v>167</v>
      </c>
      <c r="AB41" s="274">
        <v>3</v>
      </c>
      <c r="AC41" s="426">
        <f t="shared" si="0"/>
        <v>14</v>
      </c>
      <c r="AD41" s="296" t="s">
        <v>209</v>
      </c>
      <c r="AE41" s="294">
        <v>3</v>
      </c>
      <c r="AF41" s="480"/>
      <c r="AG41" s="309"/>
      <c r="AH41" s="480"/>
      <c r="AI41" s="306"/>
      <c r="AJ41" s="307"/>
      <c r="AK41" s="307"/>
      <c r="AL41" s="307"/>
      <c r="AM41" s="307"/>
      <c r="AN41" s="307"/>
      <c r="AO41" s="427">
        <f t="shared" si="1"/>
        <v>17</v>
      </c>
      <c r="AP41" s="485"/>
      <c r="AR41" s="428">
        <f t="shared" si="2"/>
        <v>17</v>
      </c>
      <c r="AS41" s="429">
        <f t="shared" si="3"/>
        <v>17</v>
      </c>
      <c r="AT41" s="428">
        <f t="shared" si="4"/>
        <v>17</v>
      </c>
      <c r="AU41" s="428">
        <f t="shared" si="5"/>
        <v>0</v>
      </c>
      <c r="AV41" s="428" t="e">
        <f t="shared" si="16"/>
        <v>#VALUE!</v>
      </c>
      <c r="AW41" s="428" t="e">
        <f t="shared" si="6"/>
        <v>#VALUE!</v>
      </c>
      <c r="AX41" s="859">
        <f t="shared" si="13"/>
        <v>5</v>
      </c>
      <c r="AY41" s="859">
        <f t="shared" si="10"/>
        <v>0</v>
      </c>
      <c r="AZ41" s="454"/>
    </row>
    <row r="42" spans="1:52" s="488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4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20</v>
      </c>
      <c r="X42" s="986">
        <f t="shared" si="9"/>
        <v>3</v>
      </c>
      <c r="Y42" s="982" t="s">
        <v>216</v>
      </c>
      <c r="Z42" s="487">
        <v>12</v>
      </c>
      <c r="AA42" s="487" t="s">
        <v>168</v>
      </c>
      <c r="AB42" s="487">
        <v>4</v>
      </c>
      <c r="AC42" s="426">
        <f t="shared" si="0"/>
        <v>16</v>
      </c>
      <c r="AD42" s="296" t="s">
        <v>208</v>
      </c>
      <c r="AE42" s="294">
        <v>3</v>
      </c>
      <c r="AF42" s="487"/>
      <c r="AG42" s="309"/>
      <c r="AH42" s="487"/>
      <c r="AI42" s="306"/>
      <c r="AJ42" s="307"/>
      <c r="AK42" s="307"/>
      <c r="AL42" s="307"/>
      <c r="AM42" s="307"/>
      <c r="AN42" s="307"/>
      <c r="AO42" s="427">
        <f t="shared" si="1"/>
        <v>19</v>
      </c>
      <c r="AP42" s="487"/>
      <c r="AR42" s="428">
        <f t="shared" si="2"/>
        <v>16</v>
      </c>
      <c r="AS42" s="429">
        <f t="shared" si="3"/>
        <v>16</v>
      </c>
      <c r="AT42" s="428">
        <f t="shared" si="4"/>
        <v>16</v>
      </c>
      <c r="AU42" s="428">
        <f t="shared" si="5"/>
        <v>-18</v>
      </c>
      <c r="AV42" s="428" t="e">
        <f t="shared" si="16"/>
        <v>#VALUE!</v>
      </c>
      <c r="AW42" s="428" t="e">
        <f t="shared" si="6"/>
        <v>#VALUE!</v>
      </c>
      <c r="AX42" s="859">
        <f t="shared" si="13"/>
        <v>3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4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>
        <f t="shared" si="8"/>
        <v>0</v>
      </c>
      <c r="X43" s="986"/>
      <c r="Y43" s="974"/>
      <c r="Z43" s="455"/>
      <c r="AA43" s="274"/>
      <c r="AB43" s="455"/>
      <c r="AC43" s="426"/>
      <c r="AD43" s="296"/>
      <c r="AE43" s="294"/>
      <c r="AF43" s="456"/>
      <c r="AG43" s="457"/>
      <c r="AH43" s="456"/>
      <c r="AI43" s="458"/>
      <c r="AJ43" s="459"/>
      <c r="AK43" s="459"/>
      <c r="AL43" s="459"/>
      <c r="AM43" s="459"/>
      <c r="AN43" s="459"/>
      <c r="AO43" s="427"/>
      <c r="AP43" s="460"/>
      <c r="AR43" s="428"/>
      <c r="AS43" s="429"/>
      <c r="AT43" s="428"/>
      <c r="AU43" s="428"/>
      <c r="AV43" s="428"/>
      <c r="AW43" s="428"/>
      <c r="AX43" s="859"/>
      <c r="AY43" s="859"/>
      <c r="AZ43" s="454"/>
    </row>
    <row r="44" spans="1:52" s="428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4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970" t="s">
        <v>155</v>
      </c>
      <c r="Z44" s="271">
        <v>8</v>
      </c>
      <c r="AA44" s="274" t="s">
        <v>156</v>
      </c>
      <c r="AB44" s="271">
        <v>4</v>
      </c>
      <c r="AC44" s="426">
        <f t="shared" si="0"/>
        <v>12</v>
      </c>
      <c r="AD44" s="432" t="s">
        <v>205</v>
      </c>
      <c r="AE44" s="294">
        <v>6</v>
      </c>
      <c r="AF44" s="272"/>
      <c r="AG44" s="297"/>
      <c r="AH44" s="257"/>
      <c r="AI44" s="259"/>
      <c r="AJ44" s="489"/>
      <c r="AK44" s="489"/>
      <c r="AL44" s="489"/>
      <c r="AM44" s="489"/>
      <c r="AN44" s="489"/>
      <c r="AO44" s="427">
        <f t="shared" si="1"/>
        <v>18</v>
      </c>
      <c r="AP44" s="490" t="s">
        <v>157</v>
      </c>
      <c r="AR44" s="428">
        <f t="shared" si="2"/>
        <v>17</v>
      </c>
      <c r="AS44" s="429">
        <f t="shared" si="3"/>
        <v>17</v>
      </c>
      <c r="AT44" s="428">
        <f t="shared" si="4"/>
        <v>17</v>
      </c>
      <c r="AU44" s="428">
        <f t="shared" si="5"/>
        <v>0</v>
      </c>
      <c r="AV44" s="428">
        <f>(((AC44+AE44)*17)-(17*17))+(AG44*17)+AI44+AJ44+AK44+AL44+AM44+AN44</f>
        <v>17</v>
      </c>
      <c r="AW44" s="428">
        <f t="shared" si="6"/>
        <v>17</v>
      </c>
      <c r="AX44" s="859">
        <f t="shared" si="13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4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970"/>
      <c r="Z45" s="271"/>
      <c r="AA45" s="274"/>
      <c r="AB45" s="271"/>
      <c r="AC45" s="426"/>
      <c r="AD45" s="432"/>
      <c r="AE45" s="294"/>
      <c r="AF45" s="272"/>
      <c r="AG45" s="297"/>
      <c r="AH45" s="257"/>
      <c r="AI45" s="259"/>
      <c r="AJ45" s="489"/>
      <c r="AK45" s="489"/>
      <c r="AL45" s="489"/>
      <c r="AM45" s="489"/>
      <c r="AN45" s="489"/>
      <c r="AO45" s="427"/>
      <c r="AP45" s="490"/>
      <c r="AS45" s="429"/>
      <c r="AX45" s="859">
        <f t="shared" si="13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4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>
        <f t="shared" si="8"/>
        <v>0</v>
      </c>
      <c r="X46" s="986"/>
      <c r="Y46" s="974"/>
      <c r="Z46" s="266"/>
      <c r="AA46" s="274"/>
      <c r="AB46" s="266"/>
      <c r="AC46" s="426"/>
      <c r="AD46" s="296"/>
      <c r="AE46" s="294"/>
      <c r="AF46" s="446"/>
      <c r="AG46" s="323"/>
      <c r="AH46" s="446"/>
      <c r="AI46" s="298"/>
      <c r="AJ46" s="299"/>
      <c r="AK46" s="299"/>
      <c r="AL46" s="299"/>
      <c r="AM46" s="299"/>
      <c r="AN46" s="299"/>
      <c r="AO46" s="427"/>
      <c r="AP46" s="447"/>
      <c r="AR46" s="428"/>
      <c r="AS46" s="429"/>
      <c r="AT46" s="428"/>
      <c r="AU46" s="428"/>
      <c r="AV46" s="428"/>
      <c r="AW46" s="428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4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986">
        <f t="shared" si="9"/>
        <v>2</v>
      </c>
      <c r="Y47" s="975"/>
      <c r="Z47" s="215"/>
      <c r="AA47" s="253"/>
      <c r="AB47" s="215"/>
      <c r="AC47" s="426">
        <f t="shared" si="0"/>
        <v>0</v>
      </c>
      <c r="AD47" s="280"/>
      <c r="AE47" s="256"/>
      <c r="AF47" s="284"/>
      <c r="AG47" s="285"/>
      <c r="AH47" s="284"/>
      <c r="AI47" s="492"/>
      <c r="AJ47" s="287">
        <v>0</v>
      </c>
      <c r="AK47" s="287">
        <v>0</v>
      </c>
      <c r="AL47" s="287">
        <v>0</v>
      </c>
      <c r="AM47" s="287">
        <v>0</v>
      </c>
      <c r="AN47" s="287"/>
      <c r="AO47" s="427">
        <f t="shared" si="1"/>
        <v>0</v>
      </c>
      <c r="AP47" s="493"/>
      <c r="AQ47" s="395"/>
      <c r="AR47" s="428">
        <f t="shared" si="2"/>
        <v>19</v>
      </c>
      <c r="AS47" s="429">
        <f t="shared" si="3"/>
        <v>19</v>
      </c>
      <c r="AT47" s="428">
        <f t="shared" si="4"/>
        <v>19</v>
      </c>
      <c r="AU47" s="428">
        <f t="shared" si="5"/>
        <v>36</v>
      </c>
      <c r="AV47" s="428" t="e">
        <f t="shared" ref="AV47:AV54" si="17">L47+N47+(P47*10)+R47+S47+T47+U47+V47+W47</f>
        <v>#VALUE!</v>
      </c>
      <c r="AW47" s="428" t="e">
        <f t="shared" si="6"/>
        <v>#VALUE!</v>
      </c>
      <c r="AX47" s="859">
        <f t="shared" si="13"/>
        <v>2</v>
      </c>
      <c r="AY47" s="859">
        <f t="shared" si="10"/>
        <v>0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4"/>
        <v>21</v>
      </c>
      <c r="J48" s="296"/>
      <c r="K48" s="380"/>
      <c r="L48" s="280"/>
      <c r="M48" s="256"/>
      <c r="N48" s="288" t="s">
        <v>459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986">
        <f t="shared" si="9"/>
        <v>4</v>
      </c>
      <c r="Y48" s="975"/>
      <c r="Z48" s="215"/>
      <c r="AA48" s="253"/>
      <c r="AB48" s="215"/>
      <c r="AC48" s="426">
        <f t="shared" si="0"/>
        <v>0</v>
      </c>
      <c r="AD48" s="280"/>
      <c r="AE48" s="256"/>
      <c r="AF48" s="288"/>
      <c r="AG48" s="285"/>
      <c r="AH48" s="288"/>
      <c r="AI48" s="492"/>
      <c r="AJ48" s="287">
        <v>0</v>
      </c>
      <c r="AK48" s="287">
        <v>0</v>
      </c>
      <c r="AL48" s="287">
        <v>0</v>
      </c>
      <c r="AM48" s="287">
        <v>0</v>
      </c>
      <c r="AN48" s="287">
        <v>0</v>
      </c>
      <c r="AO48" s="427">
        <f t="shared" si="1"/>
        <v>0</v>
      </c>
      <c r="AP48" s="447"/>
      <c r="AQ48" s="395"/>
      <c r="AR48" s="428">
        <f t="shared" si="2"/>
        <v>21</v>
      </c>
      <c r="AS48" s="429">
        <f t="shared" si="3"/>
        <v>21</v>
      </c>
      <c r="AT48" s="428">
        <f t="shared" si="4"/>
        <v>21</v>
      </c>
      <c r="AU48" s="428">
        <f t="shared" si="5"/>
        <v>72</v>
      </c>
      <c r="AV48" s="428" t="e">
        <f t="shared" si="17"/>
        <v>#VALUE!</v>
      </c>
      <c r="AW48" s="428" t="e">
        <f t="shared" si="6"/>
        <v>#VALUE!</v>
      </c>
      <c r="AX48" s="859">
        <f t="shared" si="13"/>
        <v>4</v>
      </c>
      <c r="AY48" s="859">
        <f t="shared" si="10"/>
        <v>0</v>
      </c>
      <c r="AZ48" s="454"/>
    </row>
    <row r="49" spans="1:52" s="46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4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986">
        <f t="shared" si="9"/>
        <v>1</v>
      </c>
      <c r="Y49" s="976"/>
      <c r="Z49" s="215"/>
      <c r="AA49" s="253"/>
      <c r="AB49" s="215"/>
      <c r="AC49" s="426">
        <f t="shared" si="0"/>
        <v>0</v>
      </c>
      <c r="AD49" s="280"/>
      <c r="AE49" s="256"/>
      <c r="AF49" s="494"/>
      <c r="AG49" s="495"/>
      <c r="AH49" s="494"/>
      <c r="AI49" s="496"/>
      <c r="AJ49" s="289">
        <v>0</v>
      </c>
      <c r="AK49" s="289">
        <v>0</v>
      </c>
      <c r="AL49" s="289">
        <v>0</v>
      </c>
      <c r="AM49" s="289">
        <v>0</v>
      </c>
      <c r="AN49" s="289">
        <v>0</v>
      </c>
      <c r="AO49" s="427">
        <f t="shared" si="1"/>
        <v>0</v>
      </c>
      <c r="AP49" s="424"/>
      <c r="AQ49" s="394"/>
      <c r="AR49" s="428">
        <f t="shared" si="2"/>
        <v>18</v>
      </c>
      <c r="AS49" s="429">
        <f t="shared" si="3"/>
        <v>18</v>
      </c>
      <c r="AT49" s="428">
        <f t="shared" si="4"/>
        <v>18</v>
      </c>
      <c r="AU49" s="428">
        <f t="shared" si="5"/>
        <v>18</v>
      </c>
      <c r="AV49" s="428" t="e">
        <f t="shared" si="17"/>
        <v>#VALUE!</v>
      </c>
      <c r="AW49" s="428" t="e">
        <f t="shared" si="6"/>
        <v>#VALUE!</v>
      </c>
      <c r="AX49" s="859">
        <f t="shared" si="13"/>
        <v>1</v>
      </c>
      <c r="AY49" s="859">
        <f t="shared" si="10"/>
        <v>0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4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975"/>
      <c r="Z50" s="215"/>
      <c r="AA50" s="215"/>
      <c r="AB50" s="215"/>
      <c r="AC50" s="426">
        <f t="shared" si="0"/>
        <v>0</v>
      </c>
      <c r="AD50" s="280"/>
      <c r="AE50" s="256"/>
      <c r="AF50" s="288"/>
      <c r="AG50" s="285"/>
      <c r="AH50" s="288"/>
      <c r="AI50" s="492"/>
      <c r="AJ50" s="287">
        <v>0</v>
      </c>
      <c r="AK50" s="287">
        <v>0</v>
      </c>
      <c r="AL50" s="287">
        <v>0</v>
      </c>
      <c r="AM50" s="287">
        <v>0</v>
      </c>
      <c r="AN50" s="287"/>
      <c r="AO50" s="427">
        <f t="shared" si="1"/>
        <v>0</v>
      </c>
      <c r="AP50" s="497" t="s">
        <v>139</v>
      </c>
      <c r="AQ50" s="395"/>
      <c r="AR50" s="428">
        <f t="shared" si="2"/>
        <v>0</v>
      </c>
      <c r="AS50" s="429">
        <f t="shared" si="3"/>
        <v>0</v>
      </c>
      <c r="AT50" s="428">
        <f t="shared" si="4"/>
        <v>0</v>
      </c>
      <c r="AU50" s="428">
        <f t="shared" si="5"/>
        <v>-306</v>
      </c>
      <c r="AV50" s="428">
        <f t="shared" si="17"/>
        <v>0</v>
      </c>
      <c r="AW50" s="428">
        <f t="shared" si="6"/>
        <v>-306</v>
      </c>
      <c r="AX50" s="859">
        <f>(I50+K50+M50+Q50)</f>
        <v>0</v>
      </c>
      <c r="AY50" s="859">
        <f t="shared" si="10"/>
        <v>0</v>
      </c>
      <c r="AZ50" s="454" t="s">
        <v>587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4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986">
        <f t="shared" si="9"/>
        <v>0</v>
      </c>
      <c r="Y51" s="975"/>
      <c r="Z51" s="215"/>
      <c r="AA51" s="215"/>
      <c r="AB51" s="215"/>
      <c r="AC51" s="426"/>
      <c r="AD51" s="280"/>
      <c r="AE51" s="256"/>
      <c r="AF51" s="288"/>
      <c r="AG51" s="285"/>
      <c r="AH51" s="288"/>
      <c r="AI51" s="492"/>
      <c r="AJ51" s="287"/>
      <c r="AK51" s="287"/>
      <c r="AL51" s="287"/>
      <c r="AM51" s="287"/>
      <c r="AN51" s="287"/>
      <c r="AO51" s="427"/>
      <c r="AP51" s="497"/>
      <c r="AQ51" s="395"/>
      <c r="AR51" s="428"/>
      <c r="AS51" s="429"/>
      <c r="AT51" s="428"/>
      <c r="AU51" s="428"/>
      <c r="AV51" s="428"/>
      <c r="AW51" s="428"/>
      <c r="AX51" s="859">
        <f t="shared" si="13"/>
        <v>0</v>
      </c>
      <c r="AY51" s="859">
        <f t="shared" si="10"/>
        <v>0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4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>
        <f t="shared" si="8"/>
        <v>0</v>
      </c>
      <c r="X52" s="986"/>
      <c r="Y52" s="974"/>
      <c r="Z52" s="266"/>
      <c r="AA52" s="274"/>
      <c r="AB52" s="266"/>
      <c r="AC52" s="426"/>
      <c r="AD52" s="296"/>
      <c r="AE52" s="294"/>
      <c r="AF52" s="446"/>
      <c r="AG52" s="323"/>
      <c r="AH52" s="446"/>
      <c r="AI52" s="298"/>
      <c r="AJ52" s="299"/>
      <c r="AK52" s="299"/>
      <c r="AL52" s="299"/>
      <c r="AM52" s="299"/>
      <c r="AN52" s="299"/>
      <c r="AO52" s="427"/>
      <c r="AP52" s="447"/>
      <c r="AR52" s="428"/>
      <c r="AS52" s="429"/>
      <c r="AT52" s="428"/>
      <c r="AU52" s="428"/>
      <c r="AV52" s="428"/>
      <c r="AW52" s="428"/>
      <c r="AX52" s="859"/>
      <c r="AY52" s="859"/>
      <c r="AZ52" s="454"/>
    </row>
    <row r="53" spans="1:52" s="462" customFormat="1" ht="87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14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/>
      <c r="P53" s="498" t="s">
        <v>449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986">
        <f t="shared" si="9"/>
        <v>-1</v>
      </c>
      <c r="Y53" s="975" t="s">
        <v>140</v>
      </c>
      <c r="Z53" s="253">
        <v>15</v>
      </c>
      <c r="AA53" s="253" t="s">
        <v>143</v>
      </c>
      <c r="AB53" s="253">
        <v>1</v>
      </c>
      <c r="AC53" s="426">
        <f t="shared" si="0"/>
        <v>16</v>
      </c>
      <c r="AD53" s="280"/>
      <c r="AE53" s="256"/>
      <c r="AF53" s="284" t="s">
        <v>144</v>
      </c>
      <c r="AG53" s="282">
        <v>2</v>
      </c>
      <c r="AH53" s="284"/>
      <c r="AI53" s="499"/>
      <c r="AJ53" s="291">
        <v>0</v>
      </c>
      <c r="AK53" s="291">
        <v>0</v>
      </c>
      <c r="AL53" s="291">
        <v>0</v>
      </c>
      <c r="AM53" s="291">
        <v>0</v>
      </c>
      <c r="AN53" s="291">
        <v>0</v>
      </c>
      <c r="AO53" s="427">
        <f t="shared" si="1"/>
        <v>18</v>
      </c>
      <c r="AP53" s="447"/>
      <c r="AQ53" s="395"/>
      <c r="AR53" s="428">
        <f t="shared" si="2"/>
        <v>16</v>
      </c>
      <c r="AS53" s="429">
        <f t="shared" si="3"/>
        <v>16</v>
      </c>
      <c r="AT53" s="428">
        <f t="shared" si="4"/>
        <v>16</v>
      </c>
      <c r="AU53" s="428">
        <f t="shared" si="5"/>
        <v>-18</v>
      </c>
      <c r="AV53" s="428" t="e">
        <f t="shared" si="17"/>
        <v>#VALUE!</v>
      </c>
      <c r="AW53" s="428" t="e">
        <f t="shared" si="6"/>
        <v>#VALUE!</v>
      </c>
      <c r="AX53" s="859">
        <f t="shared" si="13"/>
        <v>-1</v>
      </c>
      <c r="AY53" s="859">
        <f t="shared" si="10"/>
        <v>0</v>
      </c>
      <c r="AZ53" s="454"/>
    </row>
    <row r="54" spans="1:52" s="462" customFormat="1" ht="87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14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/>
      <c r="P54" s="500" t="s">
        <v>450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16</v>
      </c>
      <c r="X54" s="986">
        <f t="shared" si="9"/>
        <v>-1</v>
      </c>
      <c r="Y54" s="975" t="s">
        <v>214</v>
      </c>
      <c r="Z54" s="253">
        <v>12</v>
      </c>
      <c r="AA54" s="253" t="s">
        <v>145</v>
      </c>
      <c r="AB54" s="253">
        <v>4</v>
      </c>
      <c r="AC54" s="426">
        <f t="shared" si="0"/>
        <v>16</v>
      </c>
      <c r="AD54" s="280" t="s">
        <v>200</v>
      </c>
      <c r="AE54" s="256">
        <v>3</v>
      </c>
      <c r="AF54" s="284" t="s">
        <v>146</v>
      </c>
      <c r="AG54" s="282">
        <v>4</v>
      </c>
      <c r="AH54" s="284"/>
      <c r="AI54" s="499"/>
      <c r="AJ54" s="291">
        <v>0</v>
      </c>
      <c r="AK54" s="291">
        <v>0</v>
      </c>
      <c r="AL54" s="291">
        <v>0</v>
      </c>
      <c r="AM54" s="291">
        <v>0</v>
      </c>
      <c r="AN54" s="291">
        <v>0</v>
      </c>
      <c r="AO54" s="427">
        <f t="shared" si="1"/>
        <v>23</v>
      </c>
      <c r="AP54" s="447"/>
      <c r="AQ54" s="395"/>
      <c r="AR54" s="428">
        <f t="shared" si="2"/>
        <v>16</v>
      </c>
      <c r="AS54" s="429">
        <f t="shared" si="3"/>
        <v>16</v>
      </c>
      <c r="AT54" s="428">
        <f t="shared" si="4"/>
        <v>16</v>
      </c>
      <c r="AU54" s="428">
        <f t="shared" si="5"/>
        <v>-18</v>
      </c>
      <c r="AV54" s="428" t="e">
        <f t="shared" si="17"/>
        <v>#VALUE!</v>
      </c>
      <c r="AW54" s="428" t="e">
        <f t="shared" si="6"/>
        <v>#VALUE!</v>
      </c>
      <c r="AX54" s="859">
        <f t="shared" si="13"/>
        <v>-1</v>
      </c>
      <c r="AY54" s="859">
        <f t="shared" si="10"/>
        <v>0</v>
      </c>
      <c r="AZ54" s="454"/>
    </row>
    <row r="55" spans="1:52" ht="72.5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14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/>
      <c r="P55" s="501" t="s">
        <v>451</v>
      </c>
      <c r="Q55" s="306"/>
      <c r="R55" s="293"/>
      <c r="S55" s="293"/>
      <c r="T55" s="293"/>
      <c r="U55" s="293"/>
      <c r="V55" s="293"/>
      <c r="W55" s="261">
        <f t="shared" si="8"/>
        <v>16</v>
      </c>
      <c r="X55" s="986">
        <f t="shared" si="9"/>
        <v>-1</v>
      </c>
      <c r="Y55" s="983"/>
      <c r="Z55" s="502"/>
      <c r="AA55" s="502"/>
      <c r="AB55" s="502"/>
      <c r="AC55" s="502"/>
      <c r="AD55" s="502"/>
      <c r="AE55" s="502"/>
      <c r="AF55" s="502"/>
      <c r="AG55" s="502"/>
      <c r="AH55" s="502"/>
      <c r="AI55" s="502"/>
      <c r="AJ55" s="502"/>
      <c r="AK55" s="502"/>
      <c r="AL55" s="502"/>
      <c r="AM55" s="502"/>
      <c r="AN55" s="502"/>
      <c r="AO55" s="502"/>
      <c r="AP55" s="502"/>
      <c r="AX55" s="859">
        <f t="shared" si="13"/>
        <v>-1</v>
      </c>
      <c r="AY55" s="859">
        <f t="shared" si="10"/>
        <v>0</v>
      </c>
      <c r="AZ55" s="454"/>
    </row>
    <row r="56" spans="1:52" s="463" customFormat="1" ht="18.5" x14ac:dyDescent="0.35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4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>
        <f t="shared" si="8"/>
        <v>0</v>
      </c>
      <c r="X56" s="986"/>
      <c r="Y56" s="976"/>
      <c r="Z56" s="506"/>
      <c r="AA56" s="253"/>
      <c r="AB56" s="506"/>
      <c r="AC56" s="426"/>
      <c r="AD56" s="280"/>
      <c r="AE56" s="256"/>
      <c r="AF56" s="317"/>
      <c r="AG56" s="262"/>
      <c r="AH56" s="317"/>
      <c r="AI56" s="263"/>
      <c r="AJ56" s="264"/>
      <c r="AK56" s="264"/>
      <c r="AL56" s="264"/>
      <c r="AM56" s="264"/>
      <c r="AN56" s="264"/>
      <c r="AO56" s="427"/>
      <c r="AP56" s="424"/>
      <c r="AQ56" s="394"/>
      <c r="AR56" s="428"/>
      <c r="AS56" s="429"/>
      <c r="AT56" s="428"/>
      <c r="AU56" s="428"/>
      <c r="AV56" s="428"/>
      <c r="AW56" s="428"/>
      <c r="AX56" s="859"/>
      <c r="AY56" s="859"/>
      <c r="AZ56" s="454"/>
    </row>
    <row r="57" spans="1:52" s="463" customFormat="1" ht="46.5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461</v>
      </c>
      <c r="F57" s="215">
        <v>16</v>
      </c>
      <c r="G57" s="253" t="s">
        <v>133</v>
      </c>
      <c r="H57" s="215">
        <v>3</v>
      </c>
      <c r="I57" s="254">
        <f t="shared" si="14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986">
        <f t="shared" si="9"/>
        <v>2</v>
      </c>
      <c r="Y57" s="976" t="s">
        <v>132</v>
      </c>
      <c r="Z57" s="215">
        <v>14</v>
      </c>
      <c r="AA57" s="253" t="s">
        <v>133</v>
      </c>
      <c r="AB57" s="215">
        <v>3</v>
      </c>
      <c r="AC57" s="426">
        <f t="shared" ref="AC57:AC68" si="18">Z57+AB57</f>
        <v>17</v>
      </c>
      <c r="AD57" s="280" t="s">
        <v>211</v>
      </c>
      <c r="AE57" s="256">
        <v>3</v>
      </c>
      <c r="AF57" s="317"/>
      <c r="AG57" s="262"/>
      <c r="AH57" s="317"/>
      <c r="AI57" s="263"/>
      <c r="AJ57" s="264"/>
      <c r="AK57" s="264"/>
      <c r="AL57" s="264"/>
      <c r="AM57" s="264"/>
      <c r="AN57" s="264"/>
      <c r="AO57" s="427">
        <f t="shared" ref="AO57:AO68" si="19">AC57+AE57+AG57+AI57+AJ57+AK57+AL57+AM57+AN57</f>
        <v>20</v>
      </c>
      <c r="AP57" s="424"/>
      <c r="AQ57" s="394"/>
      <c r="AR57" s="428">
        <f t="shared" ref="AR57:AR68" si="20">I57+M57</f>
        <v>19</v>
      </c>
      <c r="AS57" s="429">
        <f t="shared" ref="AS57:AS68" si="21">AR57+O57</f>
        <v>19</v>
      </c>
      <c r="AT57" s="428">
        <f t="shared" ref="AT57:AT68" si="22">AR57</f>
        <v>19</v>
      </c>
      <c r="AU57" s="428">
        <f t="shared" ref="AU57:AU68" si="23">(((I57+M57)*18)-(17*18))+(O57*10)+Q57+R57+S57+T57+U57+V57</f>
        <v>36</v>
      </c>
      <c r="AV57" s="428">
        <f t="shared" ref="AV57:AV68" si="24">L57+N57+(P57*10)+R57+S57+T57+U57+V57+W57</f>
        <v>19</v>
      </c>
      <c r="AW57" s="428">
        <f t="shared" ref="AW57:AW68" si="25">AU57+AV57</f>
        <v>55</v>
      </c>
      <c r="AX57" s="859">
        <f t="shared" si="13"/>
        <v>2</v>
      </c>
      <c r="AY57" s="859">
        <f t="shared" si="10"/>
        <v>0</v>
      </c>
      <c r="AZ57" s="454"/>
    </row>
    <row r="58" spans="1:52" s="463" customFormat="1" ht="46.5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366</v>
      </c>
      <c r="F58" s="215">
        <v>12</v>
      </c>
      <c r="G58" s="318" t="s">
        <v>367</v>
      </c>
      <c r="H58" s="215">
        <v>8</v>
      </c>
      <c r="I58" s="254">
        <f t="shared" si="14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986">
        <f t="shared" si="9"/>
        <v>3</v>
      </c>
      <c r="Y58" s="976" t="s">
        <v>134</v>
      </c>
      <c r="Z58" s="215">
        <v>12</v>
      </c>
      <c r="AA58" s="253" t="s">
        <v>161</v>
      </c>
      <c r="AB58" s="215">
        <v>4</v>
      </c>
      <c r="AC58" s="426">
        <f t="shared" si="18"/>
        <v>16</v>
      </c>
      <c r="AD58" s="280" t="s">
        <v>206</v>
      </c>
      <c r="AE58" s="256">
        <v>3</v>
      </c>
      <c r="AF58" s="317"/>
      <c r="AG58" s="262"/>
      <c r="AH58" s="317"/>
      <c r="AI58" s="263"/>
      <c r="AJ58" s="264"/>
      <c r="AK58" s="264"/>
      <c r="AL58" s="264"/>
      <c r="AM58" s="264"/>
      <c r="AN58" s="264"/>
      <c r="AO58" s="427">
        <f t="shared" si="19"/>
        <v>19</v>
      </c>
      <c r="AP58" s="424"/>
      <c r="AQ58" s="394"/>
      <c r="AR58" s="428">
        <f t="shared" si="20"/>
        <v>20</v>
      </c>
      <c r="AS58" s="429">
        <f t="shared" si="21"/>
        <v>20</v>
      </c>
      <c r="AT58" s="428">
        <f t="shared" si="22"/>
        <v>20</v>
      </c>
      <c r="AU58" s="428">
        <f t="shared" si="23"/>
        <v>54</v>
      </c>
      <c r="AV58" s="428">
        <f t="shared" si="24"/>
        <v>20</v>
      </c>
      <c r="AW58" s="428">
        <f t="shared" si="25"/>
        <v>74</v>
      </c>
      <c r="AX58" s="859">
        <f t="shared" si="13"/>
        <v>3</v>
      </c>
      <c r="AY58" s="859">
        <f t="shared" si="10"/>
        <v>0</v>
      </c>
      <c r="AZ58" s="454"/>
    </row>
    <row r="59" spans="1:52" s="46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462</v>
      </c>
      <c r="F59" s="215">
        <v>14</v>
      </c>
      <c r="G59" s="253" t="s">
        <v>368</v>
      </c>
      <c r="H59" s="215">
        <v>4</v>
      </c>
      <c r="I59" s="254">
        <f t="shared" si="14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986">
        <f t="shared" si="9"/>
        <v>1</v>
      </c>
      <c r="Y59" s="976" t="s">
        <v>135</v>
      </c>
      <c r="Z59" s="215">
        <v>14</v>
      </c>
      <c r="AA59" s="253" t="s">
        <v>136</v>
      </c>
      <c r="AB59" s="215">
        <v>4</v>
      </c>
      <c r="AC59" s="426">
        <f t="shared" si="18"/>
        <v>18</v>
      </c>
      <c r="AD59" s="280"/>
      <c r="AE59" s="256"/>
      <c r="AF59" s="317"/>
      <c r="AG59" s="262"/>
      <c r="AH59" s="317"/>
      <c r="AI59" s="263"/>
      <c r="AJ59" s="264"/>
      <c r="AK59" s="264"/>
      <c r="AL59" s="264"/>
      <c r="AM59" s="264"/>
      <c r="AN59" s="264"/>
      <c r="AO59" s="427">
        <f t="shared" si="19"/>
        <v>18</v>
      </c>
      <c r="AP59" s="424"/>
      <c r="AQ59" s="394"/>
      <c r="AR59" s="428">
        <f t="shared" si="20"/>
        <v>18</v>
      </c>
      <c r="AS59" s="429">
        <f t="shared" si="21"/>
        <v>18</v>
      </c>
      <c r="AT59" s="428">
        <f t="shared" si="22"/>
        <v>18</v>
      </c>
      <c r="AU59" s="428">
        <f t="shared" si="23"/>
        <v>18</v>
      </c>
      <c r="AV59" s="428">
        <f t="shared" si="24"/>
        <v>18</v>
      </c>
      <c r="AW59" s="428">
        <f t="shared" si="25"/>
        <v>36</v>
      </c>
      <c r="AX59" s="859">
        <f t="shared" si="13"/>
        <v>1</v>
      </c>
      <c r="AY59" s="859">
        <f t="shared" si="10"/>
        <v>0</v>
      </c>
      <c r="AZ59" s="454"/>
    </row>
    <row r="60" spans="1:52" s="462" customFormat="1" ht="18.5" x14ac:dyDescent="0.35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4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>
        <f t="shared" si="8"/>
        <v>0</v>
      </c>
      <c r="X60" s="986"/>
      <c r="Y60" s="976"/>
      <c r="Z60" s="339"/>
      <c r="AA60" s="253"/>
      <c r="AB60" s="339"/>
      <c r="AC60" s="426"/>
      <c r="AD60" s="280"/>
      <c r="AE60" s="256"/>
      <c r="AF60" s="339"/>
      <c r="AG60" s="323"/>
      <c r="AH60" s="339"/>
      <c r="AI60" s="298"/>
      <c r="AJ60" s="299"/>
      <c r="AK60" s="299"/>
      <c r="AL60" s="299"/>
      <c r="AM60" s="299"/>
      <c r="AN60" s="299"/>
      <c r="AO60" s="427"/>
      <c r="AP60" s="447"/>
      <c r="AQ60" s="395"/>
      <c r="AR60" s="428"/>
      <c r="AS60" s="429"/>
      <c r="AT60" s="428"/>
      <c r="AU60" s="428"/>
      <c r="AV60" s="428"/>
      <c r="AW60" s="428"/>
      <c r="AX60" s="859"/>
      <c r="AY60" s="859"/>
      <c r="AZ60" s="454"/>
    </row>
    <row r="61" spans="1:52" s="46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4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976" t="s">
        <v>137</v>
      </c>
      <c r="Z61" s="319">
        <v>20</v>
      </c>
      <c r="AA61" s="253"/>
      <c r="AB61" s="319"/>
      <c r="AC61" s="426">
        <f t="shared" si="18"/>
        <v>20</v>
      </c>
      <c r="AD61" s="508"/>
      <c r="AE61" s="321"/>
      <c r="AF61" s="317"/>
      <c r="AG61" s="262"/>
      <c r="AH61" s="317"/>
      <c r="AI61" s="263"/>
      <c r="AJ61" s="264"/>
      <c r="AK61" s="264"/>
      <c r="AL61" s="264"/>
      <c r="AM61" s="264"/>
      <c r="AN61" s="264"/>
      <c r="AO61" s="427">
        <f t="shared" si="19"/>
        <v>20</v>
      </c>
      <c r="AP61" s="424"/>
      <c r="AQ61" s="394"/>
      <c r="AR61" s="428">
        <f t="shared" si="20"/>
        <v>21</v>
      </c>
      <c r="AS61" s="429">
        <f t="shared" si="21"/>
        <v>21</v>
      </c>
      <c r="AT61" s="428">
        <f t="shared" si="22"/>
        <v>21</v>
      </c>
      <c r="AU61" s="428">
        <f t="shared" si="23"/>
        <v>72</v>
      </c>
      <c r="AV61" s="428">
        <f t="shared" si="24"/>
        <v>21</v>
      </c>
      <c r="AW61" s="428">
        <f t="shared" si="25"/>
        <v>93</v>
      </c>
      <c r="AX61" s="859">
        <f t="shared" si="13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4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>
        <f t="shared" si="8"/>
        <v>0</v>
      </c>
      <c r="X62" s="986">
        <f>W62-V17</f>
        <v>0</v>
      </c>
      <c r="Y62" s="974"/>
      <c r="Z62" s="266"/>
      <c r="AA62" s="274"/>
      <c r="AB62" s="266"/>
      <c r="AC62" s="426">
        <f t="shared" si="18"/>
        <v>0</v>
      </c>
      <c r="AD62" s="296"/>
      <c r="AE62" s="294"/>
      <c r="AF62" s="446"/>
      <c r="AG62" s="323"/>
      <c r="AH62" s="446"/>
      <c r="AI62" s="298"/>
      <c r="AJ62" s="299"/>
      <c r="AK62" s="299"/>
      <c r="AL62" s="299"/>
      <c r="AM62" s="299"/>
      <c r="AN62" s="299"/>
      <c r="AO62" s="427">
        <f t="shared" si="19"/>
        <v>0</v>
      </c>
      <c r="AP62" s="447"/>
      <c r="AR62" s="428">
        <f t="shared" si="20"/>
        <v>0</v>
      </c>
      <c r="AS62" s="429">
        <f t="shared" si="21"/>
        <v>0</v>
      </c>
      <c r="AT62" s="428">
        <f t="shared" si="22"/>
        <v>0</v>
      </c>
      <c r="AU62" s="428">
        <f t="shared" si="23"/>
        <v>-306</v>
      </c>
      <c r="AV62" s="428">
        <f t="shared" si="24"/>
        <v>0</v>
      </c>
      <c r="AW62" s="428">
        <f t="shared" si="25"/>
        <v>-306</v>
      </c>
      <c r="AX62" s="859">
        <f>(I62+K62+M62+Q62)</f>
        <v>0</v>
      </c>
      <c r="AY62" s="859">
        <f t="shared" si="10"/>
        <v>0</v>
      </c>
      <c r="AZ62" s="454"/>
    </row>
    <row r="63" spans="1:52" s="46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4"/>
        <v>24</v>
      </c>
      <c r="J63" s="280"/>
      <c r="K63" s="379"/>
      <c r="L63" s="255"/>
      <c r="M63" s="256"/>
      <c r="N63" s="322" t="s">
        <v>430</v>
      </c>
      <c r="O63" s="323">
        <v>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986">
        <f t="shared" si="9"/>
        <v>7</v>
      </c>
      <c r="Y63" s="975"/>
      <c r="Z63" s="253"/>
      <c r="AA63" s="253"/>
      <c r="AB63" s="253"/>
      <c r="AC63" s="426">
        <f t="shared" si="18"/>
        <v>0</v>
      </c>
      <c r="AD63" s="280"/>
      <c r="AE63" s="256"/>
      <c r="AF63" s="322"/>
      <c r="AG63" s="323"/>
      <c r="AH63" s="322"/>
      <c r="AI63" s="298"/>
      <c r="AJ63" s="299"/>
      <c r="AK63" s="299"/>
      <c r="AL63" s="299"/>
      <c r="AM63" s="299"/>
      <c r="AN63" s="299"/>
      <c r="AO63" s="427">
        <f t="shared" si="19"/>
        <v>0</v>
      </c>
      <c r="AP63" s="447"/>
      <c r="AQ63" s="395"/>
      <c r="AR63" s="428">
        <f t="shared" si="20"/>
        <v>24</v>
      </c>
      <c r="AS63" s="429">
        <f t="shared" si="21"/>
        <v>24</v>
      </c>
      <c r="AT63" s="428">
        <f t="shared" si="22"/>
        <v>24</v>
      </c>
      <c r="AU63" s="428">
        <f t="shared" si="23"/>
        <v>126</v>
      </c>
      <c r="AV63" s="428" t="e">
        <f t="shared" si="24"/>
        <v>#VALUE!</v>
      </c>
      <c r="AW63" s="428" t="e">
        <f t="shared" si="25"/>
        <v>#VALUE!</v>
      </c>
      <c r="AX63" s="859">
        <f t="shared" si="13"/>
        <v>7</v>
      </c>
      <c r="AY63" s="859">
        <f t="shared" si="10"/>
        <v>0</v>
      </c>
      <c r="AZ63" s="454"/>
    </row>
    <row r="64" spans="1:52" s="46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4"/>
        <v>25</v>
      </c>
      <c r="J64" s="280"/>
      <c r="K64" s="379"/>
      <c r="L64" s="255"/>
      <c r="M64" s="256"/>
      <c r="N64" s="322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975"/>
      <c r="Z64" s="253"/>
      <c r="AA64" s="253"/>
      <c r="AB64" s="253"/>
      <c r="AC64" s="426">
        <f t="shared" si="18"/>
        <v>0</v>
      </c>
      <c r="AD64" s="280"/>
      <c r="AE64" s="256"/>
      <c r="AF64" s="322"/>
      <c r="AG64" s="323"/>
      <c r="AH64" s="322"/>
      <c r="AI64" s="298"/>
      <c r="AJ64" s="299"/>
      <c r="AK64" s="299"/>
      <c r="AL64" s="299"/>
      <c r="AM64" s="299"/>
      <c r="AN64" s="299"/>
      <c r="AO64" s="427">
        <f t="shared" si="19"/>
        <v>0</v>
      </c>
      <c r="AP64" s="447"/>
      <c r="AQ64" s="395"/>
      <c r="AR64" s="428">
        <f t="shared" si="20"/>
        <v>25</v>
      </c>
      <c r="AS64" s="429">
        <f t="shared" si="21"/>
        <v>25</v>
      </c>
      <c r="AT64" s="428">
        <f t="shared" si="22"/>
        <v>25</v>
      </c>
      <c r="AU64" s="428">
        <f t="shared" si="23"/>
        <v>144</v>
      </c>
      <c r="AV64" s="428" t="e">
        <f t="shared" si="24"/>
        <v>#VALUE!</v>
      </c>
      <c r="AW64" s="428" t="e">
        <f t="shared" si="25"/>
        <v>#VALUE!</v>
      </c>
      <c r="AX64" s="859">
        <f t="shared" si="13"/>
        <v>8</v>
      </c>
      <c r="AY64" s="859">
        <f t="shared" si="10"/>
        <v>0</v>
      </c>
      <c r="AZ64" s="454"/>
    </row>
    <row r="65" spans="1:52" s="523" customFormat="1" ht="18.5" x14ac:dyDescent="0.35">
      <c r="A65" s="101"/>
      <c r="B65" s="509"/>
      <c r="C65" s="509"/>
      <c r="D65" s="510"/>
      <c r="E65" s="511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>
        <f t="shared" si="8"/>
        <v>0</v>
      </c>
      <c r="X65" s="986"/>
      <c r="Y65" s="984"/>
      <c r="Z65" s="512"/>
      <c r="AA65" s="512"/>
      <c r="AB65" s="512"/>
      <c r="AC65" s="426"/>
      <c r="AD65" s="520"/>
      <c r="AE65" s="514"/>
      <c r="AF65" s="515"/>
      <c r="AG65" s="516"/>
      <c r="AH65" s="515"/>
      <c r="AI65" s="517"/>
      <c r="AJ65" s="518"/>
      <c r="AK65" s="518"/>
      <c r="AL65" s="518"/>
      <c r="AM65" s="518"/>
      <c r="AN65" s="518"/>
      <c r="AO65" s="427"/>
      <c r="AP65" s="521"/>
      <c r="AQ65" s="522"/>
      <c r="AR65" s="428"/>
      <c r="AS65" s="429"/>
      <c r="AT65" s="428"/>
      <c r="AU65" s="428"/>
      <c r="AV65" s="428"/>
      <c r="AW65" s="428"/>
      <c r="AX65" s="859"/>
      <c r="AY65" s="859"/>
      <c r="AZ65" s="454"/>
    </row>
    <row r="66" spans="1:52" s="463" customFormat="1" ht="18.5" x14ac:dyDescent="0.35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4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>
        <f t="shared" si="8"/>
        <v>0</v>
      </c>
      <c r="X66" s="986"/>
      <c r="Y66" s="976"/>
      <c r="Z66" s="506"/>
      <c r="AA66" s="253"/>
      <c r="AB66" s="506"/>
      <c r="AC66" s="426"/>
      <c r="AD66" s="280"/>
      <c r="AE66" s="256"/>
      <c r="AF66" s="317"/>
      <c r="AG66" s="262"/>
      <c r="AH66" s="317"/>
      <c r="AI66" s="263"/>
      <c r="AJ66" s="264"/>
      <c r="AK66" s="264"/>
      <c r="AL66" s="264"/>
      <c r="AM66" s="264"/>
      <c r="AN66" s="264"/>
      <c r="AO66" s="427"/>
      <c r="AP66" s="424"/>
      <c r="AQ66" s="394"/>
      <c r="AR66" s="428"/>
      <c r="AS66" s="429"/>
      <c r="AT66" s="428"/>
      <c r="AU66" s="428"/>
      <c r="AV66" s="428"/>
      <c r="AW66" s="428"/>
      <c r="AX66" s="859"/>
      <c r="AY66" s="859"/>
      <c r="AZ66" s="454"/>
    </row>
    <row r="67" spans="1:52" s="46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4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23</v>
      </c>
      <c r="X67" s="986">
        <f t="shared" si="9"/>
        <v>6</v>
      </c>
      <c r="Y67" s="976" t="s">
        <v>129</v>
      </c>
      <c r="Z67" s="215">
        <v>12</v>
      </c>
      <c r="AA67" s="253" t="s">
        <v>219</v>
      </c>
      <c r="AB67" s="215">
        <v>7</v>
      </c>
      <c r="AC67" s="426">
        <f t="shared" si="18"/>
        <v>19</v>
      </c>
      <c r="AD67" s="280"/>
      <c r="AE67" s="256"/>
      <c r="AF67" s="317"/>
      <c r="AG67" s="262"/>
      <c r="AH67" s="317"/>
      <c r="AI67" s="263"/>
      <c r="AJ67" s="264"/>
      <c r="AK67" s="264"/>
      <c r="AL67" s="264"/>
      <c r="AM67" s="264"/>
      <c r="AN67" s="264"/>
      <c r="AO67" s="427">
        <f t="shared" si="19"/>
        <v>19</v>
      </c>
      <c r="AP67" s="424"/>
      <c r="AQ67" s="394"/>
      <c r="AR67" s="428">
        <f t="shared" si="20"/>
        <v>19</v>
      </c>
      <c r="AS67" s="429">
        <f t="shared" si="21"/>
        <v>19</v>
      </c>
      <c r="AT67" s="428">
        <f t="shared" si="22"/>
        <v>19</v>
      </c>
      <c r="AU67" s="428">
        <f t="shared" si="23"/>
        <v>36</v>
      </c>
      <c r="AV67" s="428">
        <f t="shared" si="24"/>
        <v>23</v>
      </c>
      <c r="AW67" s="428">
        <f t="shared" si="25"/>
        <v>59</v>
      </c>
      <c r="AX67" s="859">
        <f t="shared" si="13"/>
        <v>6</v>
      </c>
      <c r="AY67" s="859">
        <f t="shared" si="10"/>
        <v>0</v>
      </c>
      <c r="AZ67" s="454"/>
    </row>
    <row r="68" spans="1:52" s="46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4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21</v>
      </c>
      <c r="X68" s="986">
        <f t="shared" si="9"/>
        <v>4</v>
      </c>
      <c r="Y68" s="976" t="s">
        <v>130</v>
      </c>
      <c r="Z68" s="215">
        <v>12</v>
      </c>
      <c r="AA68" s="253" t="s">
        <v>131</v>
      </c>
      <c r="AB68" s="215">
        <v>5</v>
      </c>
      <c r="AC68" s="426">
        <f t="shared" si="18"/>
        <v>17</v>
      </c>
      <c r="AD68" s="280" t="s">
        <v>207</v>
      </c>
      <c r="AE68" s="256">
        <v>3</v>
      </c>
      <c r="AF68" s="317"/>
      <c r="AG68" s="262"/>
      <c r="AH68" s="317"/>
      <c r="AI68" s="263"/>
      <c r="AJ68" s="264"/>
      <c r="AK68" s="264"/>
      <c r="AL68" s="264"/>
      <c r="AM68" s="264"/>
      <c r="AN68" s="264"/>
      <c r="AO68" s="427">
        <f t="shared" si="19"/>
        <v>20</v>
      </c>
      <c r="AP68" s="424"/>
      <c r="AQ68" s="394"/>
      <c r="AR68" s="428">
        <f t="shared" si="20"/>
        <v>18</v>
      </c>
      <c r="AS68" s="429">
        <f t="shared" si="21"/>
        <v>18</v>
      </c>
      <c r="AT68" s="428">
        <f t="shared" si="22"/>
        <v>18</v>
      </c>
      <c r="AU68" s="428">
        <f t="shared" si="23"/>
        <v>18</v>
      </c>
      <c r="AV68" s="428" t="e">
        <f t="shared" si="24"/>
        <v>#VALUE!</v>
      </c>
      <c r="AW68" s="428" t="e">
        <f t="shared" si="25"/>
        <v>#VALUE!</v>
      </c>
      <c r="AX68" s="859">
        <f t="shared" si="13"/>
        <v>4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4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>
        <f t="shared" si="8"/>
        <v>0</v>
      </c>
      <c r="X69" s="986"/>
      <c r="Y69" s="974"/>
      <c r="Z69" s="271"/>
      <c r="AA69" s="274"/>
      <c r="AB69" s="271"/>
      <c r="AC69" s="426"/>
      <c r="AD69" s="296"/>
      <c r="AE69" s="294"/>
      <c r="AF69" s="446"/>
      <c r="AG69" s="323"/>
      <c r="AH69" s="446"/>
      <c r="AI69" s="298"/>
      <c r="AJ69" s="299"/>
      <c r="AK69" s="299"/>
      <c r="AL69" s="299"/>
      <c r="AM69" s="299"/>
      <c r="AN69" s="299"/>
      <c r="AO69" s="427"/>
      <c r="AP69" s="447"/>
      <c r="AR69" s="428"/>
      <c r="AS69" s="429"/>
      <c r="AT69" s="428"/>
      <c r="AU69" s="428"/>
      <c r="AV69" s="428"/>
      <c r="AW69" s="428"/>
      <c r="AX69" s="859"/>
      <c r="AY69" s="859"/>
    </row>
    <row r="70" spans="1:52" s="394" customFormat="1" ht="18.5" x14ac:dyDescent="0.35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4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980"/>
      <c r="Z70" s="271"/>
      <c r="AA70" s="274"/>
      <c r="AB70" s="271"/>
      <c r="AC70" s="426">
        <f>Z70+AB70</f>
        <v>0</v>
      </c>
      <c r="AD70" s="296"/>
      <c r="AE70" s="294"/>
      <c r="AF70" s="277"/>
      <c r="AG70" s="262"/>
      <c r="AH70" s="277"/>
      <c r="AI70" s="263"/>
      <c r="AJ70" s="264"/>
      <c r="AK70" s="264"/>
      <c r="AL70" s="264"/>
      <c r="AM70" s="264"/>
      <c r="AN70" s="264"/>
      <c r="AO70" s="427">
        <f>AC70+AE70+AG70+AI70+AJ70+AK70+AL70+AM70+AN70</f>
        <v>0</v>
      </c>
      <c r="AP70" s="424"/>
      <c r="AR70" s="428">
        <f>I70+M70</f>
        <v>8</v>
      </c>
      <c r="AS70" s="429">
        <f>AR70+O70</f>
        <v>8</v>
      </c>
      <c r="AT70" s="428">
        <f>AR70</f>
        <v>8</v>
      </c>
      <c r="AU70" s="428">
        <f>(((I70+M70)*18)-(17*18))+(O70*10)+Q70+R70+S70+T70+U70+V70</f>
        <v>-162</v>
      </c>
      <c r="AV70" s="428">
        <f>L70+N70+(P70*10)+R70+S70+T70+U70+V70+W70</f>
        <v>8</v>
      </c>
      <c r="AW70" s="428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2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4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85"/>
      <c r="Z71" s="271"/>
      <c r="AA71" s="274"/>
      <c r="AB71" s="271"/>
      <c r="AC71" s="426"/>
      <c r="AD71" s="296"/>
      <c r="AE71" s="294"/>
      <c r="AF71" s="277"/>
      <c r="AG71" s="262"/>
      <c r="AH71" s="277"/>
      <c r="AI71" s="263"/>
      <c r="AJ71" s="264"/>
      <c r="AK71" s="264"/>
      <c r="AL71" s="264"/>
      <c r="AM71" s="264"/>
      <c r="AN71" s="264"/>
      <c r="AO71" s="427"/>
      <c r="AP71" s="424"/>
      <c r="AR71" s="428"/>
      <c r="AS71" s="429"/>
      <c r="AT71" s="428"/>
      <c r="AU71" s="428"/>
      <c r="AV71" s="428"/>
      <c r="AW71" s="428"/>
      <c r="AX71" s="859">
        <f t="shared" ref="AX71:AX74" si="26">(I71+K71+M71+Q71)</f>
        <v>7</v>
      </c>
      <c r="AY71" s="859">
        <f t="shared" si="10"/>
        <v>0</v>
      </c>
    </row>
    <row r="72" spans="1:52" s="394" customFormat="1" ht="18.5" x14ac:dyDescent="0.35">
      <c r="A72" s="18"/>
      <c r="B72" s="266"/>
      <c r="C72" s="266"/>
      <c r="D72" s="525"/>
      <c r="E72" s="292"/>
      <c r="F72" s="215"/>
      <c r="G72" s="274"/>
      <c r="H72" s="271"/>
      <c r="I72" s="279"/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0</v>
      </c>
      <c r="X72" s="986"/>
      <c r="Y72" s="980"/>
      <c r="Z72" s="271"/>
      <c r="AA72" s="274"/>
      <c r="AB72" s="271"/>
      <c r="AC72" s="426"/>
      <c r="AD72" s="296"/>
      <c r="AE72" s="294"/>
      <c r="AF72" s="277"/>
      <c r="AG72" s="262"/>
      <c r="AH72" s="277"/>
      <c r="AI72" s="263"/>
      <c r="AJ72" s="264"/>
      <c r="AK72" s="264"/>
      <c r="AL72" s="264"/>
      <c r="AM72" s="264"/>
      <c r="AN72" s="264"/>
      <c r="AO72" s="427"/>
      <c r="AP72" s="424"/>
      <c r="AR72" s="428"/>
      <c r="AS72" s="429"/>
      <c r="AT72" s="428"/>
      <c r="AU72" s="428"/>
      <c r="AV72" s="428"/>
      <c r="AW72" s="428"/>
      <c r="AX72" s="859">
        <f t="shared" si="26"/>
        <v>0</v>
      </c>
      <c r="AY72" s="859">
        <f t="shared" si="10"/>
        <v>0</v>
      </c>
    </row>
    <row r="73" spans="1:52" s="394" customFormat="1" ht="18.5" x14ac:dyDescent="0.35">
      <c r="A73" s="18"/>
      <c r="B73" s="527"/>
      <c r="C73" s="527"/>
      <c r="D73" s="525"/>
      <c r="E73" s="528"/>
      <c r="F73" s="512"/>
      <c r="G73" s="512"/>
      <c r="H73" s="512"/>
      <c r="I73" s="279"/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0</v>
      </c>
      <c r="X73" s="986"/>
      <c r="Y73" s="980"/>
      <c r="Z73" s="271"/>
      <c r="AA73" s="274"/>
      <c r="AB73" s="271"/>
      <c r="AC73" s="426"/>
      <c r="AD73" s="296"/>
      <c r="AE73" s="294"/>
      <c r="AF73" s="277"/>
      <c r="AG73" s="262"/>
      <c r="AH73" s="277"/>
      <c r="AI73" s="263"/>
      <c r="AJ73" s="264"/>
      <c r="AK73" s="264"/>
      <c r="AL73" s="264"/>
      <c r="AM73" s="264"/>
      <c r="AN73" s="264"/>
      <c r="AO73" s="427"/>
      <c r="AP73" s="424"/>
      <c r="AR73" s="428"/>
      <c r="AS73" s="429"/>
      <c r="AT73" s="428"/>
      <c r="AU73" s="428"/>
      <c r="AV73" s="428"/>
      <c r="AW73" s="428"/>
      <c r="AX73" s="859">
        <f t="shared" si="26"/>
        <v>0</v>
      </c>
      <c r="AY73" s="859">
        <f t="shared" si="10"/>
        <v>0</v>
      </c>
    </row>
    <row r="74" spans="1:52" s="394" customFormat="1" ht="18.5" x14ac:dyDescent="0.35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530"/>
      <c r="Z74" s="531"/>
      <c r="AA74" s="532"/>
      <c r="AB74" s="531"/>
      <c r="AC74" s="533"/>
      <c r="AD74" s="534"/>
      <c r="AE74" s="535"/>
      <c r="AF74" s="536"/>
      <c r="AG74" s="537"/>
      <c r="AH74" s="536"/>
      <c r="AI74" s="538"/>
      <c r="AJ74" s="539"/>
      <c r="AK74" s="539"/>
      <c r="AL74" s="539"/>
      <c r="AM74" s="539"/>
      <c r="AN74" s="539"/>
      <c r="AO74" s="540"/>
      <c r="AP74" s="541"/>
      <c r="AR74" s="428"/>
      <c r="AS74" s="429"/>
      <c r="AT74" s="428"/>
      <c r="AU74" s="428"/>
      <c r="AV74" s="428"/>
      <c r="AW74" s="428"/>
      <c r="AX74" s="859">
        <f t="shared" si="26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548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553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553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556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553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553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553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553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553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571"/>
      <c r="K86" s="571"/>
      <c r="L86" s="571"/>
      <c r="M86" s="571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553"/>
      <c r="K87" s="553"/>
      <c r="L87" s="553"/>
      <c r="M87" s="553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553"/>
      <c r="K88" s="553"/>
      <c r="L88" s="553"/>
      <c r="M88" s="553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553"/>
      <c r="K89" s="553"/>
      <c r="L89" s="553"/>
      <c r="M89" s="553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553"/>
      <c r="K90" s="553"/>
      <c r="L90" s="553"/>
      <c r="M90" s="553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553"/>
      <c r="K91" s="553"/>
      <c r="L91" s="553"/>
      <c r="M91" s="553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580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571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553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553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580"/>
      <c r="F103" s="569"/>
      <c r="G103" s="591"/>
      <c r="H103" s="591"/>
      <c r="I103" s="591"/>
      <c r="J103" s="591"/>
      <c r="K103" s="591"/>
      <c r="L103" s="553"/>
      <c r="M103" s="553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553"/>
      <c r="M104" s="553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A1:C1"/>
    <mergeCell ref="D1:I1"/>
    <mergeCell ref="A2:C2"/>
    <mergeCell ref="D2:I2"/>
    <mergeCell ref="A5:A7"/>
    <mergeCell ref="B5:B7"/>
    <mergeCell ref="C5:C7"/>
    <mergeCell ref="D5:D7"/>
    <mergeCell ref="E5:H5"/>
    <mergeCell ref="A3:M3"/>
    <mergeCell ref="S6:S7"/>
    <mergeCell ref="T6:T7"/>
    <mergeCell ref="Y6:Z6"/>
    <mergeCell ref="E6:F6"/>
    <mergeCell ref="G6:H6"/>
    <mergeCell ref="J6:J7"/>
    <mergeCell ref="K6:K7"/>
    <mergeCell ref="L6:L7"/>
    <mergeCell ref="M6:M7"/>
    <mergeCell ref="N6:N7"/>
    <mergeCell ref="I5:I7"/>
    <mergeCell ref="J5:K5"/>
    <mergeCell ref="L5:M5"/>
    <mergeCell ref="N5:O5"/>
    <mergeCell ref="O6:O7"/>
    <mergeCell ref="P6:P7"/>
    <mergeCell ref="Q6:Q7"/>
    <mergeCell ref="R6:R7"/>
    <mergeCell ref="P5:Q5"/>
    <mergeCell ref="R5:V5"/>
    <mergeCell ref="W5:W7"/>
    <mergeCell ref="X5:X7"/>
    <mergeCell ref="N76:W76"/>
    <mergeCell ref="A92:B92"/>
    <mergeCell ref="C92:D92"/>
    <mergeCell ref="A103:B103"/>
    <mergeCell ref="C103:D103"/>
    <mergeCell ref="G90:I90"/>
    <mergeCell ref="G91:I91"/>
    <mergeCell ref="G88:I88"/>
    <mergeCell ref="G89:I89"/>
    <mergeCell ref="G86:I86"/>
    <mergeCell ref="G87:I87"/>
    <mergeCell ref="N87:O87"/>
    <mergeCell ref="N86:O86"/>
    <mergeCell ref="N88:O88"/>
    <mergeCell ref="C81:D81"/>
    <mergeCell ref="C82:D82"/>
    <mergeCell ref="C83:D83"/>
    <mergeCell ref="C84:D84"/>
    <mergeCell ref="C77:D77"/>
    <mergeCell ref="C78:D78"/>
    <mergeCell ref="C79:D79"/>
    <mergeCell ref="C80:D80"/>
    <mergeCell ref="B76:E76"/>
    <mergeCell ref="AO5:AO7"/>
    <mergeCell ref="AP5:AP7"/>
    <mergeCell ref="U6:U7"/>
    <mergeCell ref="V6:V7"/>
    <mergeCell ref="AA6:AB6"/>
    <mergeCell ref="AM6:AM7"/>
    <mergeCell ref="AN6:AN7"/>
    <mergeCell ref="Y5:AB5"/>
    <mergeCell ref="AH6:AH7"/>
    <mergeCell ref="AI6:AI7"/>
    <mergeCell ref="AJ6:AJ7"/>
    <mergeCell ref="AK6:AK7"/>
    <mergeCell ref="AL6:AL7"/>
    <mergeCell ref="AD6:AD7"/>
    <mergeCell ref="AE6:AE7"/>
    <mergeCell ref="AF6:AF7"/>
    <mergeCell ref="AC5:AC7"/>
    <mergeCell ref="AH5:AI5"/>
    <mergeCell ref="AJ5:AN5"/>
    <mergeCell ref="AD5:AE5"/>
    <mergeCell ref="AF5:AG5"/>
    <mergeCell ref="AG6:AG7"/>
    <mergeCell ref="AX5:AX7"/>
    <mergeCell ref="AY5:AY7"/>
    <mergeCell ref="S90:U90"/>
    <mergeCell ref="N91:O91"/>
    <mergeCell ref="P91:R91"/>
    <mergeCell ref="S91:U91"/>
    <mergeCell ref="H92:L92"/>
    <mergeCell ref="M92:O92"/>
    <mergeCell ref="P92:R92"/>
    <mergeCell ref="N90:O90"/>
    <mergeCell ref="P90:R90"/>
    <mergeCell ref="P88:R88"/>
    <mergeCell ref="S88:U88"/>
    <mergeCell ref="N89:O89"/>
    <mergeCell ref="P89:R89"/>
    <mergeCell ref="S89:U89"/>
    <mergeCell ref="O77:U77"/>
    <mergeCell ref="P78:S78"/>
    <mergeCell ref="O83:U83"/>
    <mergeCell ref="G85:R85"/>
    <mergeCell ref="S87:U87"/>
    <mergeCell ref="P87:R87"/>
    <mergeCell ref="P86:R86"/>
    <mergeCell ref="S86:U86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G41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1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391"/>
      <c r="K1" s="391"/>
      <c r="L1" s="391"/>
      <c r="M1" s="391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1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391"/>
      <c r="K2" s="391"/>
      <c r="L2" s="391"/>
      <c r="M2" s="391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1" s="394" customFormat="1" ht="20.25" customHeight="1" x14ac:dyDescent="0.4">
      <c r="A3" s="1279" t="s">
        <v>494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1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1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222" t="s">
        <v>581</v>
      </c>
      <c r="AY5" s="1222" t="s">
        <v>582</v>
      </c>
    </row>
    <row r="6" spans="1:51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222"/>
      <c r="AY6" s="1222"/>
    </row>
    <row r="7" spans="1:51" s="394" customFormat="1" ht="65.150000000000006" customHeight="1" x14ac:dyDescent="0.25">
      <c r="A7" s="1215"/>
      <c r="B7" s="1280"/>
      <c r="C7" s="1280"/>
      <c r="D7" s="1280"/>
      <c r="E7" s="401" t="s">
        <v>183</v>
      </c>
      <c r="F7" s="401" t="s">
        <v>5</v>
      </c>
      <c r="G7" s="401" t="s">
        <v>89</v>
      </c>
      <c r="H7" s="401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63"/>
      <c r="Y7" s="401" t="s">
        <v>118</v>
      </c>
      <c r="Z7" s="401" t="s">
        <v>5</v>
      </c>
      <c r="AA7" s="401" t="s">
        <v>89</v>
      </c>
      <c r="AB7" s="401" t="s">
        <v>2</v>
      </c>
      <c r="AC7" s="1268"/>
      <c r="AD7" s="1257"/>
      <c r="AE7" s="1257"/>
      <c r="AF7" s="1258"/>
      <c r="AG7" s="1249"/>
      <c r="AH7" s="1251"/>
      <c r="AI7" s="1251"/>
      <c r="AJ7" s="1243"/>
      <c r="AK7" s="1243"/>
      <c r="AL7" s="1243"/>
      <c r="AM7" s="1243"/>
      <c r="AN7" s="1244"/>
      <c r="AO7" s="1262"/>
      <c r="AP7" s="1263"/>
      <c r="AS7" s="394" t="s">
        <v>191</v>
      </c>
      <c r="AU7" s="394">
        <f>SUM(AU10:AU69)</f>
        <v>720</v>
      </c>
      <c r="AV7" s="394" t="e">
        <f>SUM(AV10:AV69)</f>
        <v>#VALUE!</v>
      </c>
      <c r="AW7" s="394" t="e">
        <f>AV7+AU7</f>
        <v>#VALUE!</v>
      </c>
      <c r="AX7" s="1222"/>
      <c r="AY7" s="1222"/>
    </row>
    <row r="8" spans="1:51" s="420" customFormat="1" ht="18" x14ac:dyDescent="0.4">
      <c r="A8" s="712">
        <v>1</v>
      </c>
      <c r="B8" s="402">
        <v>2</v>
      </c>
      <c r="C8" s="402">
        <v>3</v>
      </c>
      <c r="D8" s="402">
        <v>4</v>
      </c>
      <c r="E8" s="402">
        <v>5</v>
      </c>
      <c r="F8" s="402">
        <v>6</v>
      </c>
      <c r="G8" s="402">
        <v>7</v>
      </c>
      <c r="H8" s="402">
        <v>8</v>
      </c>
      <c r="I8" s="403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411">
        <v>18</v>
      </c>
      <c r="T8" s="410">
        <v>19</v>
      </c>
      <c r="U8" s="411">
        <v>20</v>
      </c>
      <c r="V8" s="410">
        <v>21</v>
      </c>
      <c r="W8" s="412">
        <v>22</v>
      </c>
      <c r="X8" s="413">
        <v>23</v>
      </c>
      <c r="Y8" s="402">
        <v>23</v>
      </c>
      <c r="Z8" s="414">
        <v>24</v>
      </c>
      <c r="AA8" s="402">
        <v>25</v>
      </c>
      <c r="AB8" s="414">
        <v>26</v>
      </c>
      <c r="AC8" s="403">
        <v>27</v>
      </c>
      <c r="AD8" s="414">
        <v>28</v>
      </c>
      <c r="AE8" s="415">
        <v>29</v>
      </c>
      <c r="AF8" s="414">
        <v>30</v>
      </c>
      <c r="AG8" s="416">
        <v>31</v>
      </c>
      <c r="AH8" s="414">
        <v>32</v>
      </c>
      <c r="AI8" s="409">
        <v>33</v>
      </c>
      <c r="AJ8" s="417">
        <v>34</v>
      </c>
      <c r="AK8" s="417">
        <v>35</v>
      </c>
      <c r="AL8" s="417">
        <v>36</v>
      </c>
      <c r="AM8" s="417">
        <v>37</v>
      </c>
      <c r="AN8" s="417">
        <v>38</v>
      </c>
      <c r="AO8" s="418">
        <v>39</v>
      </c>
      <c r="AP8" s="419">
        <v>40</v>
      </c>
      <c r="AX8" s="839"/>
      <c r="AY8" s="839"/>
    </row>
    <row r="9" spans="1:51" s="394" customFormat="1" ht="17.5" x14ac:dyDescent="0.35">
      <c r="A9" s="15"/>
      <c r="B9" s="421" t="s">
        <v>9</v>
      </c>
      <c r="C9" s="412"/>
      <c r="D9" s="412"/>
      <c r="E9" s="402"/>
      <c r="F9" s="402"/>
      <c r="G9" s="402"/>
      <c r="H9" s="402"/>
      <c r="I9" s="403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423"/>
      <c r="Y9" s="402"/>
      <c r="Z9" s="402"/>
      <c r="AA9" s="402"/>
      <c r="AB9" s="402"/>
      <c r="AC9" s="403"/>
      <c r="AD9" s="406"/>
      <c r="AE9" s="406"/>
      <c r="AF9" s="277"/>
      <c r="AG9" s="262"/>
      <c r="AH9" s="277"/>
      <c r="AI9" s="263"/>
      <c r="AJ9" s="264"/>
      <c r="AK9" s="264"/>
      <c r="AL9" s="264"/>
      <c r="AM9" s="264"/>
      <c r="AN9" s="264"/>
      <c r="AO9" s="422"/>
      <c r="AP9" s="424"/>
      <c r="AX9" s="841"/>
      <c r="AY9" s="841"/>
    </row>
    <row r="10" spans="1:51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970"/>
      <c r="Z10" s="271"/>
      <c r="AA10" s="274" t="s">
        <v>192</v>
      </c>
      <c r="AB10" s="271">
        <v>15</v>
      </c>
      <c r="AC10" s="426">
        <f t="shared" ref="AC10:AC54" si="0">Z10+AB10</f>
        <v>15</v>
      </c>
      <c r="AD10" s="296" t="s">
        <v>201</v>
      </c>
      <c r="AE10" s="294">
        <v>3</v>
      </c>
      <c r="AF10" s="257"/>
      <c r="AG10" s="258"/>
      <c r="AH10" s="257"/>
      <c r="AI10" s="259"/>
      <c r="AJ10" s="260"/>
      <c r="AK10" s="260"/>
      <c r="AL10" s="260"/>
      <c r="AM10" s="260"/>
      <c r="AN10" s="260"/>
      <c r="AO10" s="427">
        <f t="shared" ref="AO10:AO54" si="1">AC10+AE10+AG10+AI10+AJ10+AK10+AL10+AM10+AN10</f>
        <v>18</v>
      </c>
      <c r="AP10" s="423"/>
      <c r="AR10" s="428">
        <f t="shared" ref="AR10:AR54" si="2">I10+M10</f>
        <v>18</v>
      </c>
      <c r="AS10" s="429">
        <f t="shared" ref="AS10:AS54" si="3">AR10+O10</f>
        <v>18</v>
      </c>
      <c r="AT10" s="428">
        <f t="shared" ref="AT10:AT54" si="4">AR10</f>
        <v>18</v>
      </c>
      <c r="AU10" s="428">
        <f t="shared" ref="AU10:AU54" si="5">(((I10+M10)*18)-(17*18))+(O10*10)+Q10+R10+S10+T10+U10+V10</f>
        <v>18</v>
      </c>
      <c r="AV10" s="428">
        <f>(((AC10+AE10)*17)-(17*17))+(AG10*17)+AI10+AJ10+AK10+AL10+AM10+AN10</f>
        <v>17</v>
      </c>
      <c r="AW10" s="428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1" s="431" customFormat="1" ht="165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/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971" t="s">
        <v>147</v>
      </c>
      <c r="Z11" s="215">
        <v>7</v>
      </c>
      <c r="AA11" s="253" t="s">
        <v>148</v>
      </c>
      <c r="AB11" s="215">
        <v>13</v>
      </c>
      <c r="AC11" s="426">
        <f t="shared" si="0"/>
        <v>20</v>
      </c>
      <c r="AD11" s="280"/>
      <c r="AE11" s="256"/>
      <c r="AF11" s="253">
        <v>0</v>
      </c>
      <c r="AG11" s="258">
        <v>0</v>
      </c>
      <c r="AH11" s="253"/>
      <c r="AI11" s="259"/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427">
        <f t="shared" si="1"/>
        <v>20</v>
      </c>
      <c r="AP11" s="430" t="s">
        <v>149</v>
      </c>
      <c r="AQ11" s="428"/>
      <c r="AR11" s="428">
        <f t="shared" si="2"/>
        <v>20</v>
      </c>
      <c r="AS11" s="429">
        <f t="shared" si="3"/>
        <v>20</v>
      </c>
      <c r="AT11" s="428">
        <f t="shared" si="4"/>
        <v>20</v>
      </c>
      <c r="AU11" s="428">
        <f t="shared" si="5"/>
        <v>54</v>
      </c>
      <c r="AV11" s="428">
        <f>(((AC11+AE11)*17)-(17*17))+(AG11*17)+AI11+AJ11+AK11+AL11+AM11+AN11</f>
        <v>51</v>
      </c>
      <c r="AW11" s="428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1" s="428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972"/>
      <c r="Z12" s="427">
        <f>N12+P12+R12+T12+U12+V12+W12+X12+Y12</f>
        <v>21</v>
      </c>
      <c r="AA12" s="274" t="s">
        <v>148</v>
      </c>
      <c r="AB12" s="274">
        <v>13</v>
      </c>
      <c r="AC12" s="426">
        <f t="shared" si="0"/>
        <v>34</v>
      </c>
      <c r="AD12" s="432" t="s">
        <v>210</v>
      </c>
      <c r="AE12" s="294">
        <v>6</v>
      </c>
      <c r="AF12" s="257"/>
      <c r="AG12" s="258"/>
      <c r="AH12" s="257"/>
      <c r="AI12" s="259"/>
      <c r="AJ12" s="260"/>
      <c r="AK12" s="260"/>
      <c r="AL12" s="260"/>
      <c r="AM12" s="260"/>
      <c r="AN12" s="260"/>
      <c r="AO12" s="427">
        <f t="shared" si="1"/>
        <v>40</v>
      </c>
      <c r="AP12" s="433"/>
      <c r="AR12" s="428">
        <f t="shared" si="2"/>
        <v>19</v>
      </c>
      <c r="AS12" s="429">
        <f t="shared" si="3"/>
        <v>19</v>
      </c>
      <c r="AT12" s="428">
        <f t="shared" si="4"/>
        <v>19</v>
      </c>
      <c r="AU12" s="428">
        <f t="shared" si="5"/>
        <v>36</v>
      </c>
      <c r="AV12" s="428">
        <f>(((AC12+AE12)*17)-(17*17))+(AG12*17)+AI12+AJ12+AK12+AL12+AM12+AN12</f>
        <v>391</v>
      </c>
      <c r="AW12" s="428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1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438"/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>
        <f t="shared" si="8"/>
        <v>0</v>
      </c>
      <c r="X13" s="986"/>
      <c r="Y13" s="973"/>
      <c r="Z13" s="427"/>
      <c r="AA13" s="274"/>
      <c r="AB13" s="266"/>
      <c r="AC13" s="426"/>
      <c r="AD13" s="444"/>
      <c r="AE13" s="445"/>
      <c r="AF13" s="446"/>
      <c r="AG13" s="323"/>
      <c r="AH13" s="446"/>
      <c r="AI13" s="298"/>
      <c r="AJ13" s="299"/>
      <c r="AK13" s="299"/>
      <c r="AL13" s="299"/>
      <c r="AM13" s="299"/>
      <c r="AN13" s="299"/>
      <c r="AO13" s="427"/>
      <c r="AP13" s="447"/>
      <c r="AR13" s="428"/>
      <c r="AS13" s="429"/>
      <c r="AT13" s="428"/>
      <c r="AU13" s="428"/>
      <c r="AV13" s="428"/>
      <c r="AW13" s="428"/>
      <c r="AX13" s="859"/>
      <c r="AY13" s="859"/>
    </row>
    <row r="14" spans="1:51" s="454" customFormat="1" ht="67.5" customHeight="1" x14ac:dyDescent="0.35">
      <c r="A14" s="99">
        <v>4</v>
      </c>
      <c r="B14" s="388" t="s">
        <v>13</v>
      </c>
      <c r="C14" s="388" t="s">
        <v>49</v>
      </c>
      <c r="D14" s="213" t="s">
        <v>73</v>
      </c>
      <c r="E14" s="630" t="s">
        <v>380</v>
      </c>
      <c r="F14" s="619">
        <v>16</v>
      </c>
      <c r="G14" s="618" t="s">
        <v>141</v>
      </c>
      <c r="H14" s="619">
        <v>1</v>
      </c>
      <c r="I14" s="620">
        <v>17</v>
      </c>
      <c r="J14" s="621"/>
      <c r="K14" s="622"/>
      <c r="L14" s="621"/>
      <c r="M14" s="623"/>
      <c r="N14" s="624"/>
      <c r="O14" s="625"/>
      <c r="P14" s="345"/>
      <c r="Q14" s="348"/>
      <c r="R14" s="350"/>
      <c r="S14" s="350"/>
      <c r="T14" s="350"/>
      <c r="U14" s="350"/>
      <c r="V14" s="350"/>
      <c r="W14" s="261">
        <f t="shared" si="8"/>
        <v>17</v>
      </c>
      <c r="X14" s="986">
        <f t="shared" si="9"/>
        <v>0</v>
      </c>
      <c r="Y14" s="607" t="s">
        <v>225</v>
      </c>
      <c r="Z14" s="342">
        <v>24</v>
      </c>
      <c r="AA14" s="344" t="s">
        <v>226</v>
      </c>
      <c r="AB14" s="342">
        <v>1</v>
      </c>
      <c r="AC14" s="426">
        <f t="shared" si="0"/>
        <v>25</v>
      </c>
      <c r="AD14" s="269"/>
      <c r="AE14" s="448"/>
      <c r="AF14" s="345"/>
      <c r="AG14" s="449"/>
      <c r="AH14" s="345"/>
      <c r="AI14" s="450"/>
      <c r="AJ14" s="451"/>
      <c r="AK14" s="451"/>
      <c r="AL14" s="451"/>
      <c r="AM14" s="451"/>
      <c r="AN14" s="451"/>
      <c r="AO14" s="427">
        <f t="shared" si="1"/>
        <v>25</v>
      </c>
      <c r="AP14" s="452" t="s">
        <v>151</v>
      </c>
      <c r="AQ14" s="453"/>
      <c r="AR14" s="428">
        <f t="shared" si="2"/>
        <v>17</v>
      </c>
      <c r="AS14" s="429">
        <f t="shared" si="3"/>
        <v>17</v>
      </c>
      <c r="AT14" s="428">
        <f t="shared" si="4"/>
        <v>17</v>
      </c>
      <c r="AU14" s="428">
        <f t="shared" si="5"/>
        <v>0</v>
      </c>
      <c r="AV14" s="428">
        <f t="shared" ref="AV14:AV19" si="11">(((AC14+AE14)*17)-(17*17))+(AG14*17)+AI14+AJ14+AK14+AL14+AM14+AN14</f>
        <v>136</v>
      </c>
      <c r="AW14" s="428">
        <f t="shared" si="6"/>
        <v>136</v>
      </c>
      <c r="AX14" s="859">
        <f>(I14+K14+M14+Q14)-17</f>
        <v>0</v>
      </c>
      <c r="AY14" s="859">
        <f t="shared" si="10"/>
        <v>0</v>
      </c>
    </row>
    <row r="15" spans="1:51" s="454" customFormat="1" ht="68.5" customHeight="1" x14ac:dyDescent="0.35">
      <c r="A15" s="99">
        <v>5</v>
      </c>
      <c r="B15" s="388" t="s">
        <v>11</v>
      </c>
      <c r="C15" s="388" t="s">
        <v>6</v>
      </c>
      <c r="D15" s="213" t="s">
        <v>73</v>
      </c>
      <c r="E15" s="626" t="s">
        <v>413</v>
      </c>
      <c r="F15" s="619">
        <v>15</v>
      </c>
      <c r="G15" s="618"/>
      <c r="H15" s="619">
        <v>0</v>
      </c>
      <c r="I15" s="620">
        <v>15</v>
      </c>
      <c r="J15" s="621"/>
      <c r="K15" s="622"/>
      <c r="L15" s="621"/>
      <c r="M15" s="623"/>
      <c r="N15" s="627" t="s">
        <v>381</v>
      </c>
      <c r="O15" s="628"/>
      <c r="P15" s="346"/>
      <c r="Q15" s="348"/>
      <c r="R15" s="350"/>
      <c r="S15" s="350"/>
      <c r="T15" s="350"/>
      <c r="U15" s="350"/>
      <c r="V15" s="350"/>
      <c r="W15" s="261">
        <f t="shared" si="8"/>
        <v>15</v>
      </c>
      <c r="X15" s="986">
        <f t="shared" si="9"/>
        <v>-2</v>
      </c>
      <c r="Y15" s="607" t="s">
        <v>227</v>
      </c>
      <c r="Z15" s="342">
        <v>11</v>
      </c>
      <c r="AA15" s="344" t="s">
        <v>152</v>
      </c>
      <c r="AB15" s="342">
        <v>4</v>
      </c>
      <c r="AC15" s="426">
        <f t="shared" si="0"/>
        <v>15</v>
      </c>
      <c r="AD15" s="269"/>
      <c r="AE15" s="448"/>
      <c r="AF15" s="346" t="s">
        <v>171</v>
      </c>
      <c r="AG15" s="449">
        <v>4</v>
      </c>
      <c r="AH15" s="346"/>
      <c r="AI15" s="450"/>
      <c r="AJ15" s="451"/>
      <c r="AK15" s="451"/>
      <c r="AL15" s="451"/>
      <c r="AM15" s="451"/>
      <c r="AN15" s="451"/>
      <c r="AO15" s="427">
        <f t="shared" si="1"/>
        <v>19</v>
      </c>
      <c r="AP15" s="452"/>
      <c r="AQ15" s="453"/>
      <c r="AR15" s="428">
        <f t="shared" si="2"/>
        <v>15</v>
      </c>
      <c r="AS15" s="429">
        <f t="shared" si="3"/>
        <v>15</v>
      </c>
      <c r="AT15" s="428">
        <f t="shared" si="4"/>
        <v>15</v>
      </c>
      <c r="AU15" s="428">
        <f t="shared" si="5"/>
        <v>-36</v>
      </c>
      <c r="AV15" s="428">
        <f t="shared" si="11"/>
        <v>34</v>
      </c>
      <c r="AW15" s="428">
        <f t="shared" si="6"/>
        <v>-2</v>
      </c>
      <c r="AX15" s="859">
        <f>(I15+K15+M15+Q15)-17</f>
        <v>-2</v>
      </c>
      <c r="AY15" s="859">
        <f t="shared" si="10"/>
        <v>0</v>
      </c>
    </row>
    <row r="16" spans="1:51" s="454" customFormat="1" ht="46.5" customHeight="1" x14ac:dyDescent="0.35">
      <c r="A16" s="329">
        <v>6</v>
      </c>
      <c r="B16" s="388" t="s">
        <v>12</v>
      </c>
      <c r="C16" s="388" t="s">
        <v>6</v>
      </c>
      <c r="D16" s="213" t="s">
        <v>73</v>
      </c>
      <c r="E16" s="626" t="s">
        <v>382</v>
      </c>
      <c r="F16" s="619">
        <v>12</v>
      </c>
      <c r="G16" s="618" t="s">
        <v>383</v>
      </c>
      <c r="H16" s="619">
        <v>4</v>
      </c>
      <c r="I16" s="620">
        <v>16</v>
      </c>
      <c r="J16" s="621"/>
      <c r="K16" s="622"/>
      <c r="L16" s="621"/>
      <c r="M16" s="623"/>
      <c r="N16" s="627" t="s">
        <v>384</v>
      </c>
      <c r="O16" s="628"/>
      <c r="P16" s="346"/>
      <c r="Q16" s="348"/>
      <c r="R16" s="350"/>
      <c r="S16" s="350"/>
      <c r="T16" s="350"/>
      <c r="U16" s="350"/>
      <c r="V16" s="350"/>
      <c r="W16" s="261">
        <f t="shared" si="8"/>
        <v>16</v>
      </c>
      <c r="X16" s="986">
        <f t="shared" si="9"/>
        <v>-1</v>
      </c>
      <c r="Y16" s="607" t="s">
        <v>228</v>
      </c>
      <c r="Z16" s="342">
        <v>8</v>
      </c>
      <c r="AA16" s="344" t="s">
        <v>229</v>
      </c>
      <c r="AB16" s="342">
        <v>10</v>
      </c>
      <c r="AC16" s="426">
        <f t="shared" si="0"/>
        <v>18</v>
      </c>
      <c r="AD16" s="269"/>
      <c r="AE16" s="448"/>
      <c r="AF16" s="346" t="s">
        <v>172</v>
      </c>
      <c r="AG16" s="449">
        <v>4</v>
      </c>
      <c r="AH16" s="346"/>
      <c r="AI16" s="450"/>
      <c r="AJ16" s="451"/>
      <c r="AK16" s="451"/>
      <c r="AL16" s="451"/>
      <c r="AM16" s="451"/>
      <c r="AN16" s="451"/>
      <c r="AO16" s="427">
        <f t="shared" si="1"/>
        <v>22</v>
      </c>
      <c r="AP16" s="452"/>
      <c r="AQ16" s="453"/>
      <c r="AR16" s="428">
        <f t="shared" si="2"/>
        <v>16</v>
      </c>
      <c r="AS16" s="429">
        <f t="shared" si="3"/>
        <v>16</v>
      </c>
      <c r="AT16" s="428">
        <f t="shared" si="4"/>
        <v>16</v>
      </c>
      <c r="AU16" s="428">
        <f t="shared" si="5"/>
        <v>-18</v>
      </c>
      <c r="AV16" s="428">
        <f t="shared" si="11"/>
        <v>85</v>
      </c>
      <c r="AW16" s="428">
        <f t="shared" si="6"/>
        <v>67</v>
      </c>
      <c r="AX16" s="859">
        <f t="shared" ref="AX16:AX68" si="12">(I16+K16+M16+Q16)-17</f>
        <v>-1</v>
      </c>
      <c r="AY16" s="859">
        <f t="shared" si="10"/>
        <v>0</v>
      </c>
    </row>
    <row r="17" spans="1:52" s="454" customFormat="1" ht="62" x14ac:dyDescent="0.35">
      <c r="A17" s="329">
        <v>7</v>
      </c>
      <c r="B17" s="388" t="s">
        <v>14</v>
      </c>
      <c r="C17" s="388" t="s">
        <v>6</v>
      </c>
      <c r="D17" s="213" t="s">
        <v>73</v>
      </c>
      <c r="E17" s="626" t="s">
        <v>385</v>
      </c>
      <c r="F17" s="619">
        <v>11</v>
      </c>
      <c r="G17" s="618" t="s">
        <v>386</v>
      </c>
      <c r="H17" s="619">
        <v>4</v>
      </c>
      <c r="I17" s="620">
        <v>15</v>
      </c>
      <c r="J17" s="621"/>
      <c r="K17" s="622"/>
      <c r="L17" s="621"/>
      <c r="M17" s="623"/>
      <c r="N17" s="627" t="s">
        <v>387</v>
      </c>
      <c r="O17" s="628"/>
      <c r="P17" s="346"/>
      <c r="Q17" s="348"/>
      <c r="R17" s="350"/>
      <c r="S17" s="350"/>
      <c r="T17" s="350"/>
      <c r="U17" s="350"/>
      <c r="V17" s="350"/>
      <c r="W17" s="261">
        <f t="shared" si="8"/>
        <v>15</v>
      </c>
      <c r="X17" s="986">
        <f t="shared" si="9"/>
        <v>-2</v>
      </c>
      <c r="Y17" s="607" t="s">
        <v>230</v>
      </c>
      <c r="Z17" s="342">
        <v>14</v>
      </c>
      <c r="AA17" s="344" t="s">
        <v>153</v>
      </c>
      <c r="AB17" s="342">
        <v>4</v>
      </c>
      <c r="AC17" s="426">
        <f t="shared" si="0"/>
        <v>18</v>
      </c>
      <c r="AD17" s="269"/>
      <c r="AE17" s="448"/>
      <c r="AF17" s="346" t="s">
        <v>173</v>
      </c>
      <c r="AG17" s="449">
        <v>4</v>
      </c>
      <c r="AH17" s="346"/>
      <c r="AI17" s="450"/>
      <c r="AJ17" s="451"/>
      <c r="AK17" s="451"/>
      <c r="AL17" s="451"/>
      <c r="AM17" s="451"/>
      <c r="AN17" s="451"/>
      <c r="AO17" s="427">
        <f t="shared" si="1"/>
        <v>22</v>
      </c>
      <c r="AP17" s="452"/>
      <c r="AQ17" s="453"/>
      <c r="AR17" s="428">
        <f t="shared" si="2"/>
        <v>15</v>
      </c>
      <c r="AS17" s="429">
        <f t="shared" si="3"/>
        <v>15</v>
      </c>
      <c r="AT17" s="428">
        <f t="shared" si="4"/>
        <v>15</v>
      </c>
      <c r="AU17" s="428">
        <f t="shared" si="5"/>
        <v>-36</v>
      </c>
      <c r="AV17" s="428">
        <f t="shared" si="11"/>
        <v>85</v>
      </c>
      <c r="AW17" s="428">
        <f t="shared" si="6"/>
        <v>49</v>
      </c>
      <c r="AX17" s="859">
        <f t="shared" si="12"/>
        <v>-2</v>
      </c>
      <c r="AY17" s="859">
        <f t="shared" si="10"/>
        <v>0</v>
      </c>
    </row>
    <row r="18" spans="1:52" s="454" customFormat="1" ht="62" x14ac:dyDescent="0.35">
      <c r="A18" s="329">
        <v>8</v>
      </c>
      <c r="B18" s="388" t="s">
        <v>15</v>
      </c>
      <c r="C18" s="388" t="s">
        <v>6</v>
      </c>
      <c r="D18" s="213" t="s">
        <v>73</v>
      </c>
      <c r="E18" s="626" t="s">
        <v>400</v>
      </c>
      <c r="F18" s="619">
        <v>17</v>
      </c>
      <c r="G18" s="618" t="s">
        <v>388</v>
      </c>
      <c r="H18" s="619">
        <v>4</v>
      </c>
      <c r="I18" s="620">
        <v>21</v>
      </c>
      <c r="J18" s="621"/>
      <c r="K18" s="622"/>
      <c r="L18" s="621"/>
      <c r="M18" s="623"/>
      <c r="N18" s="629"/>
      <c r="O18" s="625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607" t="s">
        <v>231</v>
      </c>
      <c r="Z18" s="342">
        <v>11</v>
      </c>
      <c r="AA18" s="344" t="s">
        <v>154</v>
      </c>
      <c r="AB18" s="342">
        <v>4</v>
      </c>
      <c r="AC18" s="426">
        <f t="shared" si="0"/>
        <v>15</v>
      </c>
      <c r="AD18" s="269"/>
      <c r="AE18" s="448"/>
      <c r="AF18" s="346" t="s">
        <v>174</v>
      </c>
      <c r="AG18" s="449">
        <v>4</v>
      </c>
      <c r="AH18" s="346"/>
      <c r="AI18" s="450"/>
      <c r="AJ18" s="451"/>
      <c r="AK18" s="451"/>
      <c r="AL18" s="451"/>
      <c r="AM18" s="451"/>
      <c r="AN18" s="451"/>
      <c r="AO18" s="427">
        <f t="shared" si="1"/>
        <v>19</v>
      </c>
      <c r="AP18" s="452"/>
      <c r="AQ18" s="453"/>
      <c r="AR18" s="428">
        <f t="shared" si="2"/>
        <v>21</v>
      </c>
      <c r="AS18" s="429">
        <f t="shared" si="3"/>
        <v>21</v>
      </c>
      <c r="AT18" s="428">
        <f t="shared" si="4"/>
        <v>21</v>
      </c>
      <c r="AU18" s="428">
        <f t="shared" si="5"/>
        <v>72</v>
      </c>
      <c r="AV18" s="428">
        <f t="shared" si="11"/>
        <v>34</v>
      </c>
      <c r="AW18" s="428">
        <f t="shared" si="6"/>
        <v>106</v>
      </c>
      <c r="AX18" s="859">
        <f t="shared" si="12"/>
        <v>4</v>
      </c>
      <c r="AY18" s="859">
        <f t="shared" si="10"/>
        <v>0</v>
      </c>
    </row>
    <row r="19" spans="1:52" s="454" customFormat="1" ht="46.5" x14ac:dyDescent="0.35">
      <c r="A19" s="329">
        <v>9</v>
      </c>
      <c r="B19" s="388" t="s">
        <v>224</v>
      </c>
      <c r="C19" s="388" t="s">
        <v>6</v>
      </c>
      <c r="D19" s="213" t="s">
        <v>73</v>
      </c>
      <c r="E19" s="626" t="s">
        <v>389</v>
      </c>
      <c r="F19" s="619">
        <v>11</v>
      </c>
      <c r="G19" s="618" t="s">
        <v>390</v>
      </c>
      <c r="H19" s="619">
        <v>4</v>
      </c>
      <c r="I19" s="620">
        <v>15</v>
      </c>
      <c r="J19" s="621"/>
      <c r="K19" s="622"/>
      <c r="L19" s="621"/>
      <c r="M19" s="623"/>
      <c r="N19" s="627" t="s">
        <v>391</v>
      </c>
      <c r="O19" s="628"/>
      <c r="P19" s="346"/>
      <c r="Q19" s="348"/>
      <c r="R19" s="350"/>
      <c r="S19" s="350"/>
      <c r="T19" s="350"/>
      <c r="U19" s="350"/>
      <c r="V19" s="350"/>
      <c r="W19" s="261">
        <f t="shared" si="8"/>
        <v>15</v>
      </c>
      <c r="X19" s="986">
        <f t="shared" si="9"/>
        <v>-2</v>
      </c>
      <c r="Y19" s="607" t="s">
        <v>232</v>
      </c>
      <c r="Z19" s="342">
        <v>15</v>
      </c>
      <c r="AA19" s="344" t="s">
        <v>175</v>
      </c>
      <c r="AB19" s="342">
        <v>4</v>
      </c>
      <c r="AC19" s="426">
        <f t="shared" si="0"/>
        <v>19</v>
      </c>
      <c r="AD19" s="269"/>
      <c r="AE19" s="448"/>
      <c r="AF19" s="346"/>
      <c r="AG19" s="449"/>
      <c r="AH19" s="346"/>
      <c r="AI19" s="450"/>
      <c r="AJ19" s="451"/>
      <c r="AK19" s="451"/>
      <c r="AL19" s="451"/>
      <c r="AM19" s="451"/>
      <c r="AN19" s="451"/>
      <c r="AO19" s="427">
        <f t="shared" si="1"/>
        <v>19</v>
      </c>
      <c r="AP19" s="452"/>
      <c r="AQ19" s="453"/>
      <c r="AR19" s="428">
        <f t="shared" si="2"/>
        <v>15</v>
      </c>
      <c r="AS19" s="429">
        <f t="shared" si="3"/>
        <v>15</v>
      </c>
      <c r="AT19" s="428">
        <f t="shared" si="4"/>
        <v>15</v>
      </c>
      <c r="AU19" s="428">
        <f t="shared" si="5"/>
        <v>-36</v>
      </c>
      <c r="AV19" s="428">
        <f t="shared" si="11"/>
        <v>34</v>
      </c>
      <c r="AW19" s="428">
        <f t="shared" si="6"/>
        <v>-2</v>
      </c>
      <c r="AX19" s="859">
        <f t="shared" si="12"/>
        <v>-2</v>
      </c>
      <c r="AY19" s="859">
        <f t="shared" si="10"/>
        <v>0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ref="I20:I71" si="13">F20+H20</f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>
        <f t="shared" si="8"/>
        <v>0</v>
      </c>
      <c r="X20" s="986"/>
      <c r="Y20" s="974"/>
      <c r="Z20" s="455"/>
      <c r="AA20" s="274"/>
      <c r="AB20" s="455"/>
      <c r="AC20" s="426"/>
      <c r="AD20" s="296"/>
      <c r="AE20" s="294"/>
      <c r="AF20" s="456"/>
      <c r="AG20" s="457"/>
      <c r="AH20" s="456"/>
      <c r="AI20" s="458"/>
      <c r="AJ20" s="459"/>
      <c r="AK20" s="459"/>
      <c r="AL20" s="459"/>
      <c r="AM20" s="459"/>
      <c r="AN20" s="459"/>
      <c r="AO20" s="427"/>
      <c r="AP20" s="460"/>
      <c r="AR20" s="428"/>
      <c r="AS20" s="429"/>
      <c r="AT20" s="428"/>
      <c r="AU20" s="428"/>
      <c r="AV20" s="428"/>
      <c r="AW20" s="428"/>
      <c r="AX20" s="859"/>
      <c r="AY20" s="859"/>
      <c r="AZ20" s="454"/>
    </row>
    <row r="21" spans="1:52" s="46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3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975" t="s">
        <v>221</v>
      </c>
      <c r="Z21" s="215">
        <v>12</v>
      </c>
      <c r="AA21" s="253" t="s">
        <v>122</v>
      </c>
      <c r="AB21" s="215">
        <v>7</v>
      </c>
      <c r="AC21" s="426">
        <f t="shared" si="0"/>
        <v>19</v>
      </c>
      <c r="AD21" s="280"/>
      <c r="AE21" s="256"/>
      <c r="AF21" s="339"/>
      <c r="AG21" s="323"/>
      <c r="AH21" s="339"/>
      <c r="AI21" s="298"/>
      <c r="AJ21" s="299"/>
      <c r="AK21" s="299"/>
      <c r="AL21" s="299"/>
      <c r="AM21" s="299"/>
      <c r="AN21" s="299"/>
      <c r="AO21" s="427">
        <f t="shared" si="1"/>
        <v>19</v>
      </c>
      <c r="AP21" s="447"/>
      <c r="AQ21" s="395"/>
      <c r="AR21" s="428">
        <f t="shared" si="2"/>
        <v>22</v>
      </c>
      <c r="AS21" s="429">
        <f t="shared" si="3"/>
        <v>22</v>
      </c>
      <c r="AT21" s="428">
        <f t="shared" si="4"/>
        <v>22</v>
      </c>
      <c r="AU21" s="428">
        <f t="shared" si="5"/>
        <v>90</v>
      </c>
      <c r="AV21" s="428" t="e">
        <f>L21+N21+(P21*10)+R21+S21+T21+U21+V21+W21</f>
        <v>#VALUE!</v>
      </c>
      <c r="AW21" s="428" t="e">
        <f t="shared" si="6"/>
        <v>#VALUE!</v>
      </c>
      <c r="AX21" s="859">
        <f t="shared" si="12"/>
        <v>5</v>
      </c>
      <c r="AY21" s="859">
        <f t="shared" si="10"/>
        <v>0</v>
      </c>
      <c r="AZ21" s="454"/>
    </row>
    <row r="22" spans="1:52" s="46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3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976" t="s">
        <v>124</v>
      </c>
      <c r="Z22" s="215">
        <v>15</v>
      </c>
      <c r="AA22" s="253" t="s">
        <v>123</v>
      </c>
      <c r="AB22" s="215">
        <v>4</v>
      </c>
      <c r="AC22" s="426">
        <f t="shared" si="0"/>
        <v>19</v>
      </c>
      <c r="AD22" s="280"/>
      <c r="AE22" s="256"/>
      <c r="AF22" s="317" t="s">
        <v>169</v>
      </c>
      <c r="AG22" s="262">
        <v>2</v>
      </c>
      <c r="AH22" s="317"/>
      <c r="AI22" s="263"/>
      <c r="AJ22" s="264"/>
      <c r="AK22" s="264"/>
      <c r="AL22" s="264"/>
      <c r="AM22" s="264"/>
      <c r="AN22" s="264"/>
      <c r="AO22" s="427">
        <f t="shared" si="1"/>
        <v>21</v>
      </c>
      <c r="AP22" s="424"/>
      <c r="AQ22" s="394"/>
      <c r="AR22" s="428">
        <f t="shared" si="2"/>
        <v>19</v>
      </c>
      <c r="AS22" s="429">
        <f t="shared" si="3"/>
        <v>19</v>
      </c>
      <c r="AT22" s="428">
        <f t="shared" si="4"/>
        <v>19</v>
      </c>
      <c r="AU22" s="428">
        <f t="shared" si="5"/>
        <v>36</v>
      </c>
      <c r="AV22" s="428">
        <f>L22+N22+(P22*10)+R22+S22+T22+U22+V22+W22</f>
        <v>19</v>
      </c>
      <c r="AW22" s="428">
        <f t="shared" si="6"/>
        <v>55</v>
      </c>
      <c r="AX22" s="859">
        <f t="shared" si="12"/>
        <v>2</v>
      </c>
      <c r="AY22" s="859">
        <f t="shared" si="10"/>
        <v>0</v>
      </c>
      <c r="AZ22" s="454"/>
    </row>
    <row r="23" spans="1:52" s="46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3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976" t="s">
        <v>222</v>
      </c>
      <c r="Z23" s="215">
        <v>15</v>
      </c>
      <c r="AA23" s="253" t="s">
        <v>125</v>
      </c>
      <c r="AB23" s="215">
        <v>4</v>
      </c>
      <c r="AC23" s="426">
        <f t="shared" si="0"/>
        <v>19</v>
      </c>
      <c r="AD23" s="280"/>
      <c r="AE23" s="256"/>
      <c r="AF23" s="317" t="s">
        <v>170</v>
      </c>
      <c r="AG23" s="262">
        <v>2</v>
      </c>
      <c r="AH23" s="317"/>
      <c r="AI23" s="263"/>
      <c r="AJ23" s="264"/>
      <c r="AK23" s="264"/>
      <c r="AL23" s="264"/>
      <c r="AM23" s="264"/>
      <c r="AN23" s="264"/>
      <c r="AO23" s="427">
        <f t="shared" si="1"/>
        <v>21</v>
      </c>
      <c r="AP23" s="424"/>
      <c r="AQ23" s="394"/>
      <c r="AR23" s="428">
        <f t="shared" si="2"/>
        <v>19</v>
      </c>
      <c r="AS23" s="429">
        <f t="shared" si="3"/>
        <v>19</v>
      </c>
      <c r="AT23" s="428">
        <f t="shared" si="4"/>
        <v>19</v>
      </c>
      <c r="AU23" s="428">
        <f t="shared" si="5"/>
        <v>36</v>
      </c>
      <c r="AV23" s="428" t="e">
        <f>L23+N23+(P23*10)+R23+S23+T23+U23+V23+W23</f>
        <v>#VALUE!</v>
      </c>
      <c r="AW23" s="428" t="e">
        <f t="shared" si="6"/>
        <v>#VALUE!</v>
      </c>
      <c r="AX23" s="859">
        <f t="shared" si="12"/>
        <v>2</v>
      </c>
      <c r="AY23" s="859">
        <f t="shared" si="10"/>
        <v>0</v>
      </c>
      <c r="AZ23" s="454"/>
    </row>
    <row r="24" spans="1:52" s="46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3"/>
        <v>16</v>
      </c>
      <c r="J24" s="280"/>
      <c r="K24" s="379"/>
      <c r="L24" s="255" t="s">
        <v>394</v>
      </c>
      <c r="M24" s="256">
        <v>3</v>
      </c>
      <c r="N24" s="358" t="s">
        <v>490</v>
      </c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986">
        <f t="shared" si="9"/>
        <v>2</v>
      </c>
      <c r="Y24" s="976" t="s">
        <v>233</v>
      </c>
      <c r="Z24" s="215">
        <v>18</v>
      </c>
      <c r="AA24" s="253" t="s">
        <v>126</v>
      </c>
      <c r="AB24" s="215">
        <v>4</v>
      </c>
      <c r="AC24" s="426">
        <f t="shared" si="0"/>
        <v>22</v>
      </c>
      <c r="AD24" s="280"/>
      <c r="AE24" s="256"/>
      <c r="AF24" s="317"/>
      <c r="AG24" s="262"/>
      <c r="AH24" s="317"/>
      <c r="AI24" s="263"/>
      <c r="AJ24" s="264"/>
      <c r="AK24" s="264"/>
      <c r="AL24" s="264"/>
      <c r="AM24" s="264"/>
      <c r="AN24" s="264"/>
      <c r="AO24" s="427">
        <f t="shared" si="1"/>
        <v>22</v>
      </c>
      <c r="AP24" s="424"/>
      <c r="AQ24" s="394"/>
      <c r="AR24" s="428">
        <f t="shared" si="2"/>
        <v>19</v>
      </c>
      <c r="AS24" s="429">
        <f t="shared" si="3"/>
        <v>19</v>
      </c>
      <c r="AT24" s="428">
        <f t="shared" si="4"/>
        <v>19</v>
      </c>
      <c r="AU24" s="428">
        <f t="shared" si="5"/>
        <v>36</v>
      </c>
      <c r="AV24" s="428" t="e">
        <f>L24+N24+(P24*10)+R24+S24+T24+U24+V24+W24</f>
        <v>#VALUE!</v>
      </c>
      <c r="AW24" s="428" t="e">
        <f t="shared" si="6"/>
        <v>#VALUE!</v>
      </c>
      <c r="AX24" s="859">
        <f t="shared" si="12"/>
        <v>2</v>
      </c>
      <c r="AY24" s="859">
        <f t="shared" si="10"/>
        <v>0</v>
      </c>
      <c r="AZ24" s="454"/>
    </row>
    <row r="25" spans="1:52" s="46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3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976"/>
      <c r="Z25" s="215"/>
      <c r="AA25" s="253"/>
      <c r="AB25" s="215"/>
      <c r="AC25" s="426"/>
      <c r="AD25" s="280"/>
      <c r="AE25" s="256"/>
      <c r="AF25" s="317"/>
      <c r="AG25" s="262"/>
      <c r="AH25" s="317"/>
      <c r="AI25" s="263"/>
      <c r="AJ25" s="264"/>
      <c r="AK25" s="264"/>
      <c r="AL25" s="264"/>
      <c r="AM25" s="264"/>
      <c r="AN25" s="264"/>
      <c r="AO25" s="427"/>
      <c r="AP25" s="424"/>
      <c r="AQ25" s="394"/>
      <c r="AR25" s="428">
        <f t="shared" si="2"/>
        <v>19</v>
      </c>
      <c r="AS25" s="429"/>
      <c r="AT25" s="428">
        <f t="shared" si="4"/>
        <v>19</v>
      </c>
      <c r="AU25" s="428"/>
      <c r="AV25" s="428"/>
      <c r="AW25" s="428"/>
      <c r="AX25" s="859">
        <f t="shared" si="12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3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>
        <f t="shared" si="8"/>
        <v>0</v>
      </c>
      <c r="X26" s="986"/>
      <c r="Y26" s="974"/>
      <c r="Z26" s="266"/>
      <c r="AA26" s="274"/>
      <c r="AB26" s="266"/>
      <c r="AC26" s="426"/>
      <c r="AD26" s="296"/>
      <c r="AE26" s="294"/>
      <c r="AF26" s="446"/>
      <c r="AG26" s="323"/>
      <c r="AH26" s="446"/>
      <c r="AI26" s="298"/>
      <c r="AJ26" s="299"/>
      <c r="AK26" s="299"/>
      <c r="AL26" s="299"/>
      <c r="AM26" s="299"/>
      <c r="AN26" s="299"/>
      <c r="AO26" s="427"/>
      <c r="AP26" s="447"/>
      <c r="AR26" s="428"/>
      <c r="AS26" s="429"/>
      <c r="AT26" s="428"/>
      <c r="AU26" s="428"/>
      <c r="AV26" s="428"/>
      <c r="AW26" s="428"/>
      <c r="AX26" s="859"/>
      <c r="AY26" s="859"/>
      <c r="AZ26" s="454"/>
    </row>
    <row r="27" spans="1:52" s="395" customFormat="1" ht="46.5" x14ac:dyDescent="0.35">
      <c r="A27" s="22">
        <v>15</v>
      </c>
      <c r="B27" s="283" t="s">
        <v>17</v>
      </c>
      <c r="C27" s="283" t="s">
        <v>50</v>
      </c>
      <c r="D27" s="603" t="s">
        <v>75</v>
      </c>
      <c r="E27" s="604" t="s">
        <v>326</v>
      </c>
      <c r="F27" s="342">
        <v>12</v>
      </c>
      <c r="G27" s="605" t="s">
        <v>138</v>
      </c>
      <c r="H27" s="342">
        <v>3</v>
      </c>
      <c r="I27" s="254">
        <f t="shared" si="13"/>
        <v>15</v>
      </c>
      <c r="J27" s="615" t="s">
        <v>424</v>
      </c>
      <c r="K27" s="379">
        <v>2</v>
      </c>
      <c r="L27" s="606"/>
      <c r="M27" s="278"/>
      <c r="N27" s="253" t="s">
        <v>446</v>
      </c>
      <c r="O27" s="258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17</v>
      </c>
      <c r="X27" s="986">
        <f t="shared" si="9"/>
        <v>0</v>
      </c>
      <c r="Y27" s="977" t="s">
        <v>194</v>
      </c>
      <c r="Z27" s="271">
        <v>13</v>
      </c>
      <c r="AA27" s="465" t="s">
        <v>127</v>
      </c>
      <c r="AB27" s="271">
        <v>3</v>
      </c>
      <c r="AC27" s="426">
        <f t="shared" si="0"/>
        <v>16</v>
      </c>
      <c r="AD27" s="296" t="s">
        <v>193</v>
      </c>
      <c r="AE27" s="294">
        <v>3</v>
      </c>
      <c r="AF27" s="272" t="s">
        <v>176</v>
      </c>
      <c r="AG27" s="297">
        <v>2</v>
      </c>
      <c r="AH27" s="272"/>
      <c r="AI27" s="265"/>
      <c r="AJ27" s="260">
        <v>0</v>
      </c>
      <c r="AK27" s="260">
        <v>0</v>
      </c>
      <c r="AL27" s="260">
        <v>0</v>
      </c>
      <c r="AM27" s="260">
        <v>0</v>
      </c>
      <c r="AN27" s="260">
        <v>0</v>
      </c>
      <c r="AO27" s="427">
        <f t="shared" si="1"/>
        <v>21</v>
      </c>
      <c r="AP27" s="447"/>
      <c r="AR27" s="428">
        <f t="shared" si="2"/>
        <v>15</v>
      </c>
      <c r="AS27" s="429">
        <f t="shared" si="3"/>
        <v>15</v>
      </c>
      <c r="AT27" s="428">
        <f t="shared" si="4"/>
        <v>15</v>
      </c>
      <c r="AU27" s="428">
        <f t="shared" si="5"/>
        <v>-36</v>
      </c>
      <c r="AV27" s="428">
        <f t="shared" ref="AV27:AV31" si="14">(((AC27+AE27)*17)-(17*17))+(AG27*17)+AI27+AJ27+AK27+AL27+AM27+AN27</f>
        <v>68</v>
      </c>
      <c r="AW27" s="428">
        <f t="shared" si="6"/>
        <v>32</v>
      </c>
      <c r="AX27" s="859">
        <f t="shared" si="12"/>
        <v>0</v>
      </c>
      <c r="AY27" s="859">
        <f t="shared" si="10"/>
        <v>0</v>
      </c>
      <c r="AZ27" s="454"/>
    </row>
    <row r="28" spans="1:52" s="395" customFormat="1" ht="62" x14ac:dyDescent="0.35">
      <c r="A28" s="22">
        <v>16</v>
      </c>
      <c r="B28" s="283" t="s">
        <v>18</v>
      </c>
      <c r="C28" s="283" t="s">
        <v>6</v>
      </c>
      <c r="D28" s="215" t="s">
        <v>75</v>
      </c>
      <c r="E28" s="607" t="s">
        <v>340</v>
      </c>
      <c r="F28" s="342">
        <v>14</v>
      </c>
      <c r="G28" s="344" t="s">
        <v>327</v>
      </c>
      <c r="H28" s="342">
        <v>2</v>
      </c>
      <c r="I28" s="254">
        <f t="shared" si="13"/>
        <v>16</v>
      </c>
      <c r="J28" s="255"/>
      <c r="K28" s="379"/>
      <c r="L28" s="609" t="s">
        <v>401</v>
      </c>
      <c r="M28" s="278">
        <v>3</v>
      </c>
      <c r="N28" s="342" t="s">
        <v>328</v>
      </c>
      <c r="O28" s="258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19</v>
      </c>
      <c r="X28" s="986">
        <f t="shared" si="9"/>
        <v>2</v>
      </c>
      <c r="Y28" s="978" t="s">
        <v>212</v>
      </c>
      <c r="Z28" s="271">
        <v>10</v>
      </c>
      <c r="AA28" s="290" t="s">
        <v>177</v>
      </c>
      <c r="AB28" s="271">
        <v>6</v>
      </c>
      <c r="AC28" s="426">
        <f t="shared" si="0"/>
        <v>16</v>
      </c>
      <c r="AD28" s="432" t="s">
        <v>195</v>
      </c>
      <c r="AE28" s="294">
        <v>6</v>
      </c>
      <c r="AF28" s="272" t="s">
        <v>178</v>
      </c>
      <c r="AG28" s="297">
        <v>2</v>
      </c>
      <c r="AH28" s="272"/>
      <c r="AI28" s="265"/>
      <c r="AJ28" s="260">
        <v>0</v>
      </c>
      <c r="AK28" s="260">
        <v>0</v>
      </c>
      <c r="AL28" s="260">
        <v>0</v>
      </c>
      <c r="AM28" s="260">
        <v>0</v>
      </c>
      <c r="AN28" s="260">
        <v>0</v>
      </c>
      <c r="AO28" s="427">
        <f t="shared" si="1"/>
        <v>24</v>
      </c>
      <c r="AP28" s="447"/>
      <c r="AR28" s="428">
        <f t="shared" si="2"/>
        <v>19</v>
      </c>
      <c r="AS28" s="429">
        <f t="shared" si="3"/>
        <v>19</v>
      </c>
      <c r="AT28" s="428">
        <f t="shared" si="4"/>
        <v>19</v>
      </c>
      <c r="AU28" s="428">
        <f t="shared" si="5"/>
        <v>36</v>
      </c>
      <c r="AV28" s="428">
        <f t="shared" si="14"/>
        <v>119</v>
      </c>
      <c r="AW28" s="428">
        <f t="shared" si="6"/>
        <v>155</v>
      </c>
      <c r="AX28" s="859">
        <f t="shared" si="12"/>
        <v>2</v>
      </c>
      <c r="AY28" s="859">
        <f t="shared" si="10"/>
        <v>0</v>
      </c>
      <c r="AZ28" s="454"/>
    </row>
    <row r="29" spans="1:52" s="395" customFormat="1" ht="71.5" customHeight="1" x14ac:dyDescent="0.35">
      <c r="A29" s="22">
        <v>17</v>
      </c>
      <c r="B29" s="283" t="s">
        <v>19</v>
      </c>
      <c r="C29" s="283" t="s">
        <v>6</v>
      </c>
      <c r="D29" s="215" t="s">
        <v>75</v>
      </c>
      <c r="E29" s="616" t="s">
        <v>374</v>
      </c>
      <c r="F29" s="215">
        <v>8</v>
      </c>
      <c r="G29" s="253" t="s">
        <v>329</v>
      </c>
      <c r="H29" s="215">
        <v>4</v>
      </c>
      <c r="I29" s="254">
        <f t="shared" si="13"/>
        <v>12</v>
      </c>
      <c r="J29" s="255"/>
      <c r="K29" s="379"/>
      <c r="L29" s="611" t="s">
        <v>402</v>
      </c>
      <c r="M29" s="256">
        <v>6</v>
      </c>
      <c r="N29" s="342" t="s">
        <v>330</v>
      </c>
      <c r="O29" s="258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18</v>
      </c>
      <c r="X29" s="986">
        <f t="shared" si="9"/>
        <v>1</v>
      </c>
      <c r="Y29" s="978" t="s">
        <v>197</v>
      </c>
      <c r="Z29" s="271">
        <v>12</v>
      </c>
      <c r="AA29" s="255"/>
      <c r="AB29" s="271">
        <v>0</v>
      </c>
      <c r="AC29" s="426">
        <f t="shared" si="0"/>
        <v>12</v>
      </c>
      <c r="AD29" s="432" t="s">
        <v>196</v>
      </c>
      <c r="AE29" s="294">
        <v>6</v>
      </c>
      <c r="AF29" s="272"/>
      <c r="AG29" s="297">
        <v>0</v>
      </c>
      <c r="AH29" s="272"/>
      <c r="AI29" s="265"/>
      <c r="AJ29" s="260">
        <v>0</v>
      </c>
      <c r="AK29" s="260">
        <v>0</v>
      </c>
      <c r="AL29" s="260">
        <v>0</v>
      </c>
      <c r="AM29" s="260">
        <v>0</v>
      </c>
      <c r="AN29" s="260">
        <v>0</v>
      </c>
      <c r="AO29" s="427">
        <f t="shared" si="1"/>
        <v>18</v>
      </c>
      <c r="AP29" s="447"/>
      <c r="AR29" s="428">
        <f t="shared" si="2"/>
        <v>18</v>
      </c>
      <c r="AS29" s="429">
        <f t="shared" si="3"/>
        <v>18</v>
      </c>
      <c r="AT29" s="428">
        <f t="shared" si="4"/>
        <v>18</v>
      </c>
      <c r="AU29" s="428">
        <f t="shared" si="5"/>
        <v>18</v>
      </c>
      <c r="AV29" s="428">
        <f t="shared" si="14"/>
        <v>17</v>
      </c>
      <c r="AW29" s="428">
        <f t="shared" si="6"/>
        <v>35</v>
      </c>
      <c r="AX29" s="859">
        <f t="shared" si="12"/>
        <v>1</v>
      </c>
      <c r="AY29" s="859">
        <f t="shared" si="10"/>
        <v>0</v>
      </c>
      <c r="AZ29" s="454"/>
    </row>
    <row r="30" spans="1:52" s="395" customFormat="1" ht="46.5" x14ac:dyDescent="0.35">
      <c r="A30" s="22">
        <v>18</v>
      </c>
      <c r="B30" s="283" t="s">
        <v>69</v>
      </c>
      <c r="C30" s="283" t="s">
        <v>6</v>
      </c>
      <c r="D30" s="215" t="s">
        <v>75</v>
      </c>
      <c r="E30" s="612" t="s">
        <v>331</v>
      </c>
      <c r="F30" s="342">
        <v>8</v>
      </c>
      <c r="G30" s="613" t="s">
        <v>332</v>
      </c>
      <c r="H30" s="342">
        <v>4</v>
      </c>
      <c r="I30" s="254">
        <f t="shared" si="13"/>
        <v>12</v>
      </c>
      <c r="J30" s="255"/>
      <c r="K30" s="379"/>
      <c r="L30" s="606" t="s">
        <v>333</v>
      </c>
      <c r="M30" s="278">
        <v>3</v>
      </c>
      <c r="N30" s="344" t="s">
        <v>334</v>
      </c>
      <c r="O30" s="258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15</v>
      </c>
      <c r="X30" s="986">
        <f t="shared" si="9"/>
        <v>-2</v>
      </c>
      <c r="Y30" s="979" t="s">
        <v>213</v>
      </c>
      <c r="Z30" s="271">
        <v>12</v>
      </c>
      <c r="AA30" s="468" t="s">
        <v>128</v>
      </c>
      <c r="AB30" s="271">
        <v>4</v>
      </c>
      <c r="AC30" s="426">
        <f t="shared" si="0"/>
        <v>16</v>
      </c>
      <c r="AD30" s="296" t="s">
        <v>198</v>
      </c>
      <c r="AE30" s="294">
        <v>3</v>
      </c>
      <c r="AF30" s="272" t="s">
        <v>179</v>
      </c>
      <c r="AG30" s="297">
        <v>2</v>
      </c>
      <c r="AH30" s="272"/>
      <c r="AI30" s="265"/>
      <c r="AJ30" s="260">
        <v>0</v>
      </c>
      <c r="AK30" s="260">
        <v>0</v>
      </c>
      <c r="AL30" s="260">
        <v>0</v>
      </c>
      <c r="AM30" s="260">
        <v>0</v>
      </c>
      <c r="AN30" s="260">
        <v>0</v>
      </c>
      <c r="AO30" s="427">
        <f t="shared" si="1"/>
        <v>21</v>
      </c>
      <c r="AP30" s="447"/>
      <c r="AR30" s="428">
        <f t="shared" si="2"/>
        <v>15</v>
      </c>
      <c r="AS30" s="429">
        <f t="shared" si="3"/>
        <v>15</v>
      </c>
      <c r="AT30" s="428">
        <f t="shared" si="4"/>
        <v>15</v>
      </c>
      <c r="AU30" s="428">
        <f t="shared" si="5"/>
        <v>-36</v>
      </c>
      <c r="AV30" s="428">
        <f t="shared" si="14"/>
        <v>68</v>
      </c>
      <c r="AW30" s="428">
        <f t="shared" si="6"/>
        <v>32</v>
      </c>
      <c r="AX30" s="859">
        <f t="shared" si="12"/>
        <v>-2</v>
      </c>
      <c r="AY30" s="859">
        <f t="shared" si="10"/>
        <v>0</v>
      </c>
      <c r="AZ30" s="454"/>
    </row>
    <row r="31" spans="1:52" s="395" customFormat="1" ht="46.5" x14ac:dyDescent="0.35">
      <c r="A31" s="22">
        <v>19</v>
      </c>
      <c r="B31" s="283" t="s">
        <v>234</v>
      </c>
      <c r="C31" s="283" t="s">
        <v>6</v>
      </c>
      <c r="D31" s="215" t="s">
        <v>235</v>
      </c>
      <c r="E31" s="607" t="s">
        <v>341</v>
      </c>
      <c r="F31" s="342">
        <v>9</v>
      </c>
      <c r="G31" s="214" t="s">
        <v>445</v>
      </c>
      <c r="H31" s="213">
        <v>6</v>
      </c>
      <c r="I31" s="254">
        <f t="shared" si="13"/>
        <v>15</v>
      </c>
      <c r="J31" s="255"/>
      <c r="K31" s="379"/>
      <c r="L31" s="617"/>
      <c r="M31" s="278"/>
      <c r="N31" s="342" t="s">
        <v>335</v>
      </c>
      <c r="O31" s="258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15</v>
      </c>
      <c r="X31" s="986">
        <f t="shared" si="9"/>
        <v>-2</v>
      </c>
      <c r="Y31" s="978" t="s">
        <v>197</v>
      </c>
      <c r="Z31" s="271">
        <v>12</v>
      </c>
      <c r="AA31" s="290" t="s">
        <v>180</v>
      </c>
      <c r="AB31" s="271">
        <v>10</v>
      </c>
      <c r="AC31" s="426">
        <f t="shared" si="0"/>
        <v>22</v>
      </c>
      <c r="AD31" s="296" t="s">
        <v>199</v>
      </c>
      <c r="AE31" s="294">
        <v>3</v>
      </c>
      <c r="AF31" s="272">
        <v>0</v>
      </c>
      <c r="AG31" s="297">
        <v>0</v>
      </c>
      <c r="AH31" s="272"/>
      <c r="AI31" s="265"/>
      <c r="AJ31" s="260">
        <v>0</v>
      </c>
      <c r="AK31" s="260">
        <v>0</v>
      </c>
      <c r="AL31" s="260">
        <v>0</v>
      </c>
      <c r="AM31" s="260">
        <v>0</v>
      </c>
      <c r="AN31" s="260">
        <v>0</v>
      </c>
      <c r="AO31" s="427">
        <f t="shared" si="1"/>
        <v>25</v>
      </c>
      <c r="AP31" s="447"/>
      <c r="AR31" s="428">
        <f t="shared" si="2"/>
        <v>15</v>
      </c>
      <c r="AS31" s="429">
        <f t="shared" si="3"/>
        <v>15</v>
      </c>
      <c r="AT31" s="428">
        <f t="shared" si="4"/>
        <v>15</v>
      </c>
      <c r="AU31" s="428">
        <f t="shared" si="5"/>
        <v>-36</v>
      </c>
      <c r="AV31" s="428">
        <f t="shared" si="14"/>
        <v>136</v>
      </c>
      <c r="AW31" s="428">
        <f t="shared" si="6"/>
        <v>100</v>
      </c>
      <c r="AX31" s="859">
        <f t="shared" si="12"/>
        <v>-2</v>
      </c>
      <c r="AY31" s="859">
        <f t="shared" si="10"/>
        <v>0</v>
      </c>
      <c r="AZ31" s="454"/>
    </row>
    <row r="32" spans="1:52" s="395" customFormat="1" ht="18.5" x14ac:dyDescent="0.35">
      <c r="A32" s="25" t="s">
        <v>544</v>
      </c>
      <c r="B32" s="435" t="s">
        <v>56</v>
      </c>
      <c r="C32" s="436"/>
      <c r="D32" s="437"/>
      <c r="E32" s="469"/>
      <c r="F32" s="283"/>
      <c r="G32" s="253"/>
      <c r="H32" s="283"/>
      <c r="I32" s="279">
        <f t="shared" si="13"/>
        <v>0</v>
      </c>
      <c r="J32" s="296"/>
      <c r="K32" s="380"/>
      <c r="L32" s="377"/>
      <c r="M32" s="294"/>
      <c r="N32" s="446"/>
      <c r="O32" s="323"/>
      <c r="P32" s="446"/>
      <c r="Q32" s="298"/>
      <c r="R32" s="299"/>
      <c r="S32" s="299"/>
      <c r="T32" s="299"/>
      <c r="U32" s="299"/>
      <c r="V32" s="299"/>
      <c r="W32" s="261">
        <f t="shared" si="8"/>
        <v>0</v>
      </c>
      <c r="X32" s="986"/>
      <c r="Y32" s="974"/>
      <c r="Z32" s="266"/>
      <c r="AA32" s="274"/>
      <c r="AB32" s="266"/>
      <c r="AC32" s="426"/>
      <c r="AD32" s="296"/>
      <c r="AE32" s="294"/>
      <c r="AF32" s="446"/>
      <c r="AG32" s="323"/>
      <c r="AH32" s="446"/>
      <c r="AI32" s="298"/>
      <c r="AJ32" s="299"/>
      <c r="AK32" s="299"/>
      <c r="AL32" s="299"/>
      <c r="AM32" s="299"/>
      <c r="AN32" s="299"/>
      <c r="AO32" s="427"/>
      <c r="AP32" s="447"/>
      <c r="AR32" s="428"/>
      <c r="AS32" s="429"/>
      <c r="AT32" s="428"/>
      <c r="AU32" s="428"/>
      <c r="AV32" s="428"/>
      <c r="AW32" s="428"/>
      <c r="AX32" s="859"/>
      <c r="AY32" s="859"/>
      <c r="AZ32" s="454"/>
    </row>
    <row r="33" spans="1:52" s="394" customFormat="1" ht="46.5" x14ac:dyDescent="0.35">
      <c r="A33" s="18">
        <v>20</v>
      </c>
      <c r="B33" s="266" t="s">
        <v>43</v>
      </c>
      <c r="C33" s="266" t="s">
        <v>97</v>
      </c>
      <c r="D33" s="274" t="s">
        <v>71</v>
      </c>
      <c r="E33" s="276" t="s">
        <v>336</v>
      </c>
      <c r="F33" s="271">
        <v>8</v>
      </c>
      <c r="G33" s="274" t="s">
        <v>337</v>
      </c>
      <c r="H33" s="271">
        <v>5</v>
      </c>
      <c r="I33" s="254">
        <f t="shared" si="13"/>
        <v>13</v>
      </c>
      <c r="J33" s="280"/>
      <c r="K33" s="379"/>
      <c r="L33" s="373" t="s">
        <v>404</v>
      </c>
      <c r="M33" s="256">
        <v>6</v>
      </c>
      <c r="N33" s="272">
        <v>0</v>
      </c>
      <c r="O33" s="297"/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986">
        <f t="shared" si="9"/>
        <v>2</v>
      </c>
      <c r="Y33" s="980" t="s">
        <v>202</v>
      </c>
      <c r="Z33" s="271">
        <v>8</v>
      </c>
      <c r="AA33" s="274" t="s">
        <v>217</v>
      </c>
      <c r="AB33" s="271">
        <v>5</v>
      </c>
      <c r="AC33" s="426">
        <f t="shared" si="0"/>
        <v>13</v>
      </c>
      <c r="AD33" s="432" t="s">
        <v>203</v>
      </c>
      <c r="AE33" s="294">
        <v>6</v>
      </c>
      <c r="AF33" s="277">
        <v>0</v>
      </c>
      <c r="AG33" s="262">
        <v>0</v>
      </c>
      <c r="AH33" s="277"/>
      <c r="AI33" s="263"/>
      <c r="AJ33" s="264">
        <v>0</v>
      </c>
      <c r="AK33" s="264">
        <v>0</v>
      </c>
      <c r="AL33" s="264">
        <v>0</v>
      </c>
      <c r="AM33" s="264">
        <v>0</v>
      </c>
      <c r="AN33" s="264">
        <v>0</v>
      </c>
      <c r="AO33" s="427">
        <f t="shared" si="1"/>
        <v>19</v>
      </c>
      <c r="AP33" s="424"/>
      <c r="AR33" s="428">
        <f t="shared" si="2"/>
        <v>19</v>
      </c>
      <c r="AS33" s="429">
        <f t="shared" si="3"/>
        <v>19</v>
      </c>
      <c r="AT33" s="428">
        <f t="shared" si="4"/>
        <v>19</v>
      </c>
      <c r="AU33" s="428">
        <f t="shared" si="5"/>
        <v>36</v>
      </c>
      <c r="AV33" s="428" t="e">
        <f t="shared" ref="AV33:AV42" si="15">L33+N33+(P33*10)+R33+S33+T33+U33+V33+W33</f>
        <v>#VALUE!</v>
      </c>
      <c r="AW33" s="428" t="e">
        <f t="shared" si="6"/>
        <v>#VALUE!</v>
      </c>
      <c r="AX33" s="859">
        <f t="shared" si="12"/>
        <v>2</v>
      </c>
      <c r="AY33" s="859">
        <f t="shared" si="10"/>
        <v>0</v>
      </c>
      <c r="AZ33" s="454"/>
    </row>
    <row r="34" spans="1:52" s="394" customFormat="1" ht="46.5" x14ac:dyDescent="0.35">
      <c r="A34" s="18">
        <v>21</v>
      </c>
      <c r="B34" s="266" t="s">
        <v>44</v>
      </c>
      <c r="C34" s="266" t="s">
        <v>6</v>
      </c>
      <c r="D34" s="274" t="s">
        <v>71</v>
      </c>
      <c r="E34" s="276" t="s">
        <v>338</v>
      </c>
      <c r="F34" s="271">
        <v>10</v>
      </c>
      <c r="G34" s="274" t="s">
        <v>339</v>
      </c>
      <c r="H34" s="271">
        <v>7</v>
      </c>
      <c r="I34" s="254">
        <f t="shared" si="13"/>
        <v>17</v>
      </c>
      <c r="J34" s="280" t="s">
        <v>319</v>
      </c>
      <c r="K34" s="379">
        <v>1</v>
      </c>
      <c r="L34" s="376"/>
      <c r="M34" s="256"/>
      <c r="N34" s="272">
        <v>0</v>
      </c>
      <c r="O34" s="297"/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18</v>
      </c>
      <c r="X34" s="986">
        <f t="shared" si="9"/>
        <v>1</v>
      </c>
      <c r="Y34" s="980" t="s">
        <v>215</v>
      </c>
      <c r="Z34" s="271">
        <v>10</v>
      </c>
      <c r="AA34" s="274" t="s">
        <v>218</v>
      </c>
      <c r="AB34" s="271">
        <v>7</v>
      </c>
      <c r="AC34" s="426">
        <f t="shared" si="0"/>
        <v>17</v>
      </c>
      <c r="AD34" s="296" t="s">
        <v>204</v>
      </c>
      <c r="AE34" s="294">
        <v>3</v>
      </c>
      <c r="AF34" s="277">
        <v>0</v>
      </c>
      <c r="AG34" s="262">
        <v>0</v>
      </c>
      <c r="AH34" s="277"/>
      <c r="AI34" s="263"/>
      <c r="AJ34" s="264">
        <v>0</v>
      </c>
      <c r="AK34" s="264">
        <v>0</v>
      </c>
      <c r="AL34" s="264">
        <v>0</v>
      </c>
      <c r="AM34" s="264">
        <v>0</v>
      </c>
      <c r="AN34" s="264">
        <v>0</v>
      </c>
      <c r="AO34" s="427">
        <f t="shared" si="1"/>
        <v>20</v>
      </c>
      <c r="AP34" s="424"/>
      <c r="AR34" s="428">
        <f t="shared" si="2"/>
        <v>17</v>
      </c>
      <c r="AS34" s="429">
        <f t="shared" si="3"/>
        <v>17</v>
      </c>
      <c r="AT34" s="428">
        <f t="shared" si="4"/>
        <v>17</v>
      </c>
      <c r="AU34" s="428">
        <f t="shared" si="5"/>
        <v>0</v>
      </c>
      <c r="AV34" s="428">
        <f t="shared" si="15"/>
        <v>18</v>
      </c>
      <c r="AW34" s="428">
        <f t="shared" si="6"/>
        <v>18</v>
      </c>
      <c r="AX34" s="859">
        <f t="shared" si="12"/>
        <v>1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3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>
        <f t="shared" si="8"/>
        <v>0</v>
      </c>
      <c r="X35" s="986"/>
      <c r="Y35" s="974"/>
      <c r="Z35" s="266"/>
      <c r="AA35" s="274"/>
      <c r="AB35" s="266"/>
      <c r="AC35" s="426"/>
      <c r="AD35" s="296"/>
      <c r="AE35" s="294"/>
      <c r="AF35" s="446"/>
      <c r="AG35" s="323"/>
      <c r="AH35" s="446"/>
      <c r="AI35" s="298"/>
      <c r="AJ35" s="299"/>
      <c r="AK35" s="299"/>
      <c r="AL35" s="299"/>
      <c r="AM35" s="299"/>
      <c r="AN35" s="299"/>
      <c r="AO35" s="427"/>
      <c r="AP35" s="447"/>
      <c r="AR35" s="428"/>
      <c r="AS35" s="429"/>
      <c r="AT35" s="428"/>
      <c r="AU35" s="428"/>
      <c r="AV35" s="428"/>
      <c r="AW35" s="428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986">
        <f t="shared" si="9"/>
        <v>1</v>
      </c>
      <c r="Y36" s="970" t="s">
        <v>162</v>
      </c>
      <c r="Z36" s="274">
        <v>17</v>
      </c>
      <c r="AA36" s="274" t="s">
        <v>133</v>
      </c>
      <c r="AB36" s="274">
        <v>3</v>
      </c>
      <c r="AC36" s="426">
        <f t="shared" si="0"/>
        <v>20</v>
      </c>
      <c r="AD36" s="296"/>
      <c r="AE36" s="294"/>
      <c r="AF36" s="271" t="s">
        <v>158</v>
      </c>
      <c r="AG36" s="297">
        <v>2</v>
      </c>
      <c r="AH36" s="271"/>
      <c r="AI36" s="265"/>
      <c r="AJ36" s="260"/>
      <c r="AK36" s="260"/>
      <c r="AL36" s="260"/>
      <c r="AM36" s="260"/>
      <c r="AN36" s="260"/>
      <c r="AO36" s="427">
        <f t="shared" si="1"/>
        <v>22</v>
      </c>
      <c r="AP36" s="470"/>
      <c r="AR36" s="428">
        <f t="shared" si="2"/>
        <v>18</v>
      </c>
      <c r="AS36" s="429">
        <f t="shared" si="3"/>
        <v>18</v>
      </c>
      <c r="AT36" s="428">
        <f t="shared" si="4"/>
        <v>18</v>
      </c>
      <c r="AU36" s="428">
        <f t="shared" si="5"/>
        <v>18</v>
      </c>
      <c r="AV36" s="428" t="e">
        <f t="shared" si="15"/>
        <v>#VALUE!</v>
      </c>
      <c r="AW36" s="428" t="e">
        <f t="shared" si="6"/>
        <v>#VALUE!</v>
      </c>
      <c r="AX36" s="859">
        <f t="shared" si="12"/>
        <v>1</v>
      </c>
      <c r="AY36" s="859">
        <f t="shared" si="10"/>
        <v>0</v>
      </c>
      <c r="AZ36" s="454"/>
    </row>
    <row r="37" spans="1:52" s="395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986">
        <f t="shared" si="9"/>
        <v>1</v>
      </c>
      <c r="Y37" s="974" t="s">
        <v>163</v>
      </c>
      <c r="Z37" s="274">
        <v>16</v>
      </c>
      <c r="AA37" s="274"/>
      <c r="AB37" s="274"/>
      <c r="AC37" s="426">
        <f t="shared" si="0"/>
        <v>16</v>
      </c>
      <c r="AD37" s="296"/>
      <c r="AE37" s="294"/>
      <c r="AF37" s="274" t="s">
        <v>159</v>
      </c>
      <c r="AG37" s="323">
        <v>4</v>
      </c>
      <c r="AH37" s="274"/>
      <c r="AI37" s="298"/>
      <c r="AJ37" s="299"/>
      <c r="AK37" s="299"/>
      <c r="AL37" s="299"/>
      <c r="AM37" s="299"/>
      <c r="AN37" s="299"/>
      <c r="AO37" s="427">
        <f t="shared" si="1"/>
        <v>20</v>
      </c>
      <c r="AP37" s="471"/>
      <c r="AR37" s="428">
        <f t="shared" si="2"/>
        <v>18</v>
      </c>
      <c r="AS37" s="429">
        <f t="shared" si="3"/>
        <v>18</v>
      </c>
      <c r="AT37" s="428">
        <f t="shared" si="4"/>
        <v>18</v>
      </c>
      <c r="AU37" s="428">
        <f t="shared" si="5"/>
        <v>18</v>
      </c>
      <c r="AV37" s="428" t="e">
        <f t="shared" si="15"/>
        <v>#VALUE!</v>
      </c>
      <c r="AW37" s="428" t="e">
        <f t="shared" si="6"/>
        <v>#VALUE!</v>
      </c>
      <c r="AX37" s="859">
        <f t="shared" si="12"/>
        <v>1</v>
      </c>
      <c r="AY37" s="859">
        <f t="shared" si="10"/>
        <v>0</v>
      </c>
      <c r="AZ37" s="454"/>
    </row>
    <row r="38" spans="1:52" s="478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498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986">
        <f t="shared" si="9"/>
        <v>-1</v>
      </c>
      <c r="Y38" s="981" t="s">
        <v>164</v>
      </c>
      <c r="Z38" s="295">
        <v>19</v>
      </c>
      <c r="AA38" s="300"/>
      <c r="AB38" s="295"/>
      <c r="AC38" s="472">
        <f t="shared" si="0"/>
        <v>19</v>
      </c>
      <c r="AD38" s="473"/>
      <c r="AE38" s="474"/>
      <c r="AF38" s="295" t="s">
        <v>160</v>
      </c>
      <c r="AG38" s="475">
        <v>2</v>
      </c>
      <c r="AH38" s="295"/>
      <c r="AI38" s="301"/>
      <c r="AJ38" s="302"/>
      <c r="AK38" s="302"/>
      <c r="AL38" s="302"/>
      <c r="AM38" s="302"/>
      <c r="AN38" s="302"/>
      <c r="AO38" s="476">
        <f t="shared" si="1"/>
        <v>21</v>
      </c>
      <c r="AP38" s="477"/>
      <c r="AR38" s="478">
        <f t="shared" si="2"/>
        <v>16</v>
      </c>
      <c r="AS38" s="479">
        <f t="shared" si="3"/>
        <v>16</v>
      </c>
      <c r="AT38" s="478">
        <f t="shared" si="4"/>
        <v>16</v>
      </c>
      <c r="AU38" s="478">
        <f t="shared" si="5"/>
        <v>-18</v>
      </c>
      <c r="AV38" s="478" t="e">
        <f t="shared" si="15"/>
        <v>#VALUE!</v>
      </c>
      <c r="AW38" s="478" t="e">
        <f t="shared" si="6"/>
        <v>#VALUE!</v>
      </c>
      <c r="AX38" s="859">
        <f t="shared" si="12"/>
        <v>-1</v>
      </c>
      <c r="AY38" s="859">
        <f t="shared" si="10"/>
        <v>0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3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>
        <f t="shared" si="8"/>
        <v>0</v>
      </c>
      <c r="X39" s="986"/>
      <c r="Y39" s="974"/>
      <c r="Z39" s="266"/>
      <c r="AA39" s="274"/>
      <c r="AB39" s="266"/>
      <c r="AC39" s="426"/>
      <c r="AD39" s="296"/>
      <c r="AE39" s="294"/>
      <c r="AF39" s="480"/>
      <c r="AG39" s="309"/>
      <c r="AH39" s="480"/>
      <c r="AI39" s="306"/>
      <c r="AJ39" s="307"/>
      <c r="AK39" s="307"/>
      <c r="AL39" s="307"/>
      <c r="AM39" s="307"/>
      <c r="AN39" s="307"/>
      <c r="AO39" s="427"/>
      <c r="AP39" s="481"/>
      <c r="AR39" s="428"/>
      <c r="AS39" s="429"/>
      <c r="AT39" s="428"/>
      <c r="AU39" s="428"/>
      <c r="AV39" s="428"/>
      <c r="AW39" s="428"/>
      <c r="AX39" s="859"/>
      <c r="AY39" s="859"/>
      <c r="AZ39" s="454"/>
    </row>
    <row r="40" spans="1:52" s="482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3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22</v>
      </c>
      <c r="X40" s="986">
        <f t="shared" si="9"/>
        <v>5</v>
      </c>
      <c r="Y40" s="981" t="s">
        <v>165</v>
      </c>
      <c r="Z40" s="274">
        <v>12</v>
      </c>
      <c r="AA40" s="274" t="s">
        <v>121</v>
      </c>
      <c r="AB40" s="274">
        <v>5</v>
      </c>
      <c r="AC40" s="426">
        <f t="shared" si="0"/>
        <v>17</v>
      </c>
      <c r="AD40" s="296"/>
      <c r="AE40" s="294"/>
      <c r="AF40" s="483" t="s">
        <v>166</v>
      </c>
      <c r="AG40" s="309">
        <v>4</v>
      </c>
      <c r="AH40" s="483"/>
      <c r="AI40" s="306"/>
      <c r="AJ40" s="307"/>
      <c r="AK40" s="307"/>
      <c r="AL40" s="307"/>
      <c r="AM40" s="307"/>
      <c r="AN40" s="307"/>
      <c r="AO40" s="427">
        <f t="shared" si="1"/>
        <v>21</v>
      </c>
      <c r="AP40" s="484"/>
      <c r="AR40" s="428">
        <f t="shared" si="2"/>
        <v>18</v>
      </c>
      <c r="AS40" s="429">
        <f t="shared" si="3"/>
        <v>18</v>
      </c>
      <c r="AT40" s="428">
        <f t="shared" si="4"/>
        <v>18</v>
      </c>
      <c r="AU40" s="428">
        <f t="shared" si="5"/>
        <v>18</v>
      </c>
      <c r="AV40" s="428" t="e">
        <f t="shared" si="15"/>
        <v>#VALUE!</v>
      </c>
      <c r="AW40" s="428" t="e">
        <f t="shared" si="6"/>
        <v>#VALUE!</v>
      </c>
      <c r="AX40" s="859">
        <f t="shared" si="12"/>
        <v>5</v>
      </c>
      <c r="AY40" s="859">
        <f t="shared" si="10"/>
        <v>0</v>
      </c>
      <c r="AZ40" s="454"/>
    </row>
    <row r="41" spans="1:52" ht="50.25" customHeight="1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3"/>
        <v>11</v>
      </c>
      <c r="J41" s="274" t="s">
        <v>429</v>
      </c>
      <c r="K41" s="379">
        <v>5</v>
      </c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22</v>
      </c>
      <c r="X41" s="986">
        <f t="shared" si="9"/>
        <v>5</v>
      </c>
      <c r="Y41" s="974" t="s">
        <v>220</v>
      </c>
      <c r="Z41" s="274">
        <v>11</v>
      </c>
      <c r="AA41" s="274" t="s">
        <v>167</v>
      </c>
      <c r="AB41" s="274">
        <v>3</v>
      </c>
      <c r="AC41" s="426">
        <f t="shared" si="0"/>
        <v>14</v>
      </c>
      <c r="AD41" s="296" t="s">
        <v>209</v>
      </c>
      <c r="AE41" s="294">
        <v>3</v>
      </c>
      <c r="AF41" s="480"/>
      <c r="AG41" s="309"/>
      <c r="AH41" s="480"/>
      <c r="AI41" s="306"/>
      <c r="AJ41" s="307"/>
      <c r="AK41" s="307"/>
      <c r="AL41" s="307"/>
      <c r="AM41" s="307"/>
      <c r="AN41" s="307"/>
      <c r="AO41" s="427">
        <f t="shared" si="1"/>
        <v>17</v>
      </c>
      <c r="AP41" s="485"/>
      <c r="AR41" s="428">
        <f t="shared" si="2"/>
        <v>17</v>
      </c>
      <c r="AS41" s="429">
        <f t="shared" si="3"/>
        <v>17</v>
      </c>
      <c r="AT41" s="428">
        <f t="shared" si="4"/>
        <v>17</v>
      </c>
      <c r="AU41" s="428">
        <f t="shared" si="5"/>
        <v>0</v>
      </c>
      <c r="AV41" s="428" t="e">
        <f t="shared" si="15"/>
        <v>#VALUE!</v>
      </c>
      <c r="AW41" s="428" t="e">
        <f t="shared" si="6"/>
        <v>#VALUE!</v>
      </c>
      <c r="AX41" s="859">
        <f t="shared" si="12"/>
        <v>5</v>
      </c>
      <c r="AY41" s="859">
        <f t="shared" si="10"/>
        <v>0</v>
      </c>
      <c r="AZ41" s="454"/>
    </row>
    <row r="42" spans="1:52" s="488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3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20</v>
      </c>
      <c r="X42" s="986">
        <f t="shared" si="9"/>
        <v>3</v>
      </c>
      <c r="Y42" s="982" t="s">
        <v>216</v>
      </c>
      <c r="Z42" s="487">
        <v>12</v>
      </c>
      <c r="AA42" s="487" t="s">
        <v>168</v>
      </c>
      <c r="AB42" s="487">
        <v>4</v>
      </c>
      <c r="AC42" s="426">
        <f t="shared" si="0"/>
        <v>16</v>
      </c>
      <c r="AD42" s="296" t="s">
        <v>208</v>
      </c>
      <c r="AE42" s="294">
        <v>3</v>
      </c>
      <c r="AF42" s="487"/>
      <c r="AG42" s="309"/>
      <c r="AH42" s="487"/>
      <c r="AI42" s="306"/>
      <c r="AJ42" s="307"/>
      <c r="AK42" s="307"/>
      <c r="AL42" s="307"/>
      <c r="AM42" s="307"/>
      <c r="AN42" s="307"/>
      <c r="AO42" s="427">
        <f t="shared" si="1"/>
        <v>19</v>
      </c>
      <c r="AP42" s="487"/>
      <c r="AR42" s="428">
        <f t="shared" si="2"/>
        <v>16</v>
      </c>
      <c r="AS42" s="429">
        <f t="shared" si="3"/>
        <v>16</v>
      </c>
      <c r="AT42" s="428">
        <f t="shared" si="4"/>
        <v>16</v>
      </c>
      <c r="AU42" s="428">
        <f t="shared" si="5"/>
        <v>-18</v>
      </c>
      <c r="AV42" s="428" t="e">
        <f t="shared" si="15"/>
        <v>#VALUE!</v>
      </c>
      <c r="AW42" s="428" t="e">
        <f t="shared" si="6"/>
        <v>#VALUE!</v>
      </c>
      <c r="AX42" s="859">
        <f t="shared" si="12"/>
        <v>3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3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>
        <f t="shared" si="8"/>
        <v>0</v>
      </c>
      <c r="X43" s="986"/>
      <c r="Y43" s="974"/>
      <c r="Z43" s="455"/>
      <c r="AA43" s="274"/>
      <c r="AB43" s="455"/>
      <c r="AC43" s="426"/>
      <c r="AD43" s="296"/>
      <c r="AE43" s="294"/>
      <c r="AF43" s="456"/>
      <c r="AG43" s="457"/>
      <c r="AH43" s="456"/>
      <c r="AI43" s="458"/>
      <c r="AJ43" s="459"/>
      <c r="AK43" s="459"/>
      <c r="AL43" s="459"/>
      <c r="AM43" s="459"/>
      <c r="AN43" s="459"/>
      <c r="AO43" s="427"/>
      <c r="AP43" s="460"/>
      <c r="AR43" s="428"/>
      <c r="AS43" s="429"/>
      <c r="AT43" s="428"/>
      <c r="AU43" s="428"/>
      <c r="AV43" s="428"/>
      <c r="AW43" s="428"/>
      <c r="AX43" s="859"/>
      <c r="AY43" s="859"/>
      <c r="AZ43" s="454"/>
    </row>
    <row r="44" spans="1:52" s="428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3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970" t="s">
        <v>155</v>
      </c>
      <c r="Z44" s="271">
        <v>8</v>
      </c>
      <c r="AA44" s="274" t="s">
        <v>156</v>
      </c>
      <c r="AB44" s="271">
        <v>4</v>
      </c>
      <c r="AC44" s="426">
        <f t="shared" si="0"/>
        <v>12</v>
      </c>
      <c r="AD44" s="432" t="s">
        <v>205</v>
      </c>
      <c r="AE44" s="294">
        <v>6</v>
      </c>
      <c r="AF44" s="272"/>
      <c r="AG44" s="297"/>
      <c r="AH44" s="257"/>
      <c r="AI44" s="259"/>
      <c r="AJ44" s="489"/>
      <c r="AK44" s="489"/>
      <c r="AL44" s="489"/>
      <c r="AM44" s="489"/>
      <c r="AN44" s="489"/>
      <c r="AO44" s="427">
        <f t="shared" si="1"/>
        <v>18</v>
      </c>
      <c r="AP44" s="490" t="s">
        <v>157</v>
      </c>
      <c r="AR44" s="428">
        <f t="shared" si="2"/>
        <v>17</v>
      </c>
      <c r="AS44" s="429">
        <f t="shared" si="3"/>
        <v>17</v>
      </c>
      <c r="AT44" s="428">
        <f t="shared" si="4"/>
        <v>17</v>
      </c>
      <c r="AU44" s="428">
        <f t="shared" si="5"/>
        <v>0</v>
      </c>
      <c r="AV44" s="428">
        <f>(((AC44+AE44)*17)-(17*17))+(AG44*17)+AI44+AJ44+AK44+AL44+AM44+AN44</f>
        <v>17</v>
      </c>
      <c r="AW44" s="428">
        <f t="shared" si="6"/>
        <v>17</v>
      </c>
      <c r="AX44" s="859">
        <f t="shared" si="12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3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970"/>
      <c r="Z45" s="271"/>
      <c r="AA45" s="274"/>
      <c r="AB45" s="271"/>
      <c r="AC45" s="426"/>
      <c r="AD45" s="432"/>
      <c r="AE45" s="294"/>
      <c r="AF45" s="272"/>
      <c r="AG45" s="297"/>
      <c r="AH45" s="257"/>
      <c r="AI45" s="259"/>
      <c r="AJ45" s="489"/>
      <c r="AK45" s="489"/>
      <c r="AL45" s="489"/>
      <c r="AM45" s="489"/>
      <c r="AN45" s="489"/>
      <c r="AO45" s="427"/>
      <c r="AP45" s="490"/>
      <c r="AS45" s="429"/>
      <c r="AX45" s="859">
        <f t="shared" si="12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3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>
        <f t="shared" si="8"/>
        <v>0</v>
      </c>
      <c r="X46" s="986"/>
      <c r="Y46" s="974"/>
      <c r="Z46" s="266"/>
      <c r="AA46" s="274"/>
      <c r="AB46" s="266"/>
      <c r="AC46" s="426"/>
      <c r="AD46" s="296"/>
      <c r="AE46" s="294"/>
      <c r="AF46" s="446"/>
      <c r="AG46" s="323"/>
      <c r="AH46" s="446"/>
      <c r="AI46" s="298"/>
      <c r="AJ46" s="299"/>
      <c r="AK46" s="299"/>
      <c r="AL46" s="299"/>
      <c r="AM46" s="299"/>
      <c r="AN46" s="299"/>
      <c r="AO46" s="427"/>
      <c r="AP46" s="447"/>
      <c r="AR46" s="428"/>
      <c r="AS46" s="429"/>
      <c r="AT46" s="428"/>
      <c r="AU46" s="428"/>
      <c r="AV46" s="428"/>
      <c r="AW46" s="428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3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986">
        <f t="shared" si="9"/>
        <v>2</v>
      </c>
      <c r="Y47" s="975"/>
      <c r="Z47" s="215"/>
      <c r="AA47" s="253"/>
      <c r="AB47" s="215"/>
      <c r="AC47" s="426">
        <f t="shared" si="0"/>
        <v>0</v>
      </c>
      <c r="AD47" s="280"/>
      <c r="AE47" s="256"/>
      <c r="AF47" s="284"/>
      <c r="AG47" s="285"/>
      <c r="AH47" s="284"/>
      <c r="AI47" s="492"/>
      <c r="AJ47" s="287">
        <v>0</v>
      </c>
      <c r="AK47" s="287">
        <v>0</v>
      </c>
      <c r="AL47" s="287">
        <v>0</v>
      </c>
      <c r="AM47" s="287">
        <v>0</v>
      </c>
      <c r="AN47" s="287"/>
      <c r="AO47" s="427">
        <f t="shared" si="1"/>
        <v>0</v>
      </c>
      <c r="AP47" s="493"/>
      <c r="AQ47" s="395"/>
      <c r="AR47" s="428">
        <f t="shared" si="2"/>
        <v>19</v>
      </c>
      <c r="AS47" s="429">
        <f t="shared" si="3"/>
        <v>19</v>
      </c>
      <c r="AT47" s="428">
        <f t="shared" si="4"/>
        <v>19</v>
      </c>
      <c r="AU47" s="428">
        <f t="shared" si="5"/>
        <v>36</v>
      </c>
      <c r="AV47" s="428" t="e">
        <f t="shared" ref="AV47:AV54" si="16">L47+N47+(P47*10)+R47+S47+T47+U47+V47+W47</f>
        <v>#VALUE!</v>
      </c>
      <c r="AW47" s="428" t="e">
        <f t="shared" si="6"/>
        <v>#VALUE!</v>
      </c>
      <c r="AX47" s="859">
        <f t="shared" si="12"/>
        <v>2</v>
      </c>
      <c r="AY47" s="859">
        <f t="shared" si="10"/>
        <v>0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3"/>
        <v>21</v>
      </c>
      <c r="J48" s="296"/>
      <c r="K48" s="380"/>
      <c r="L48" s="280"/>
      <c r="M48" s="256"/>
      <c r="N48" s="288" t="s">
        <v>459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986">
        <f t="shared" si="9"/>
        <v>4</v>
      </c>
      <c r="Y48" s="975"/>
      <c r="Z48" s="215"/>
      <c r="AA48" s="253"/>
      <c r="AB48" s="215"/>
      <c r="AC48" s="426">
        <f t="shared" si="0"/>
        <v>0</v>
      </c>
      <c r="AD48" s="280"/>
      <c r="AE48" s="256"/>
      <c r="AF48" s="288"/>
      <c r="AG48" s="285"/>
      <c r="AH48" s="288"/>
      <c r="AI48" s="492"/>
      <c r="AJ48" s="287">
        <v>0</v>
      </c>
      <c r="AK48" s="287">
        <v>0</v>
      </c>
      <c r="AL48" s="287">
        <v>0</v>
      </c>
      <c r="AM48" s="287">
        <v>0</v>
      </c>
      <c r="AN48" s="287">
        <v>0</v>
      </c>
      <c r="AO48" s="427">
        <f t="shared" si="1"/>
        <v>0</v>
      </c>
      <c r="AP48" s="447"/>
      <c r="AQ48" s="395"/>
      <c r="AR48" s="428">
        <f t="shared" si="2"/>
        <v>21</v>
      </c>
      <c r="AS48" s="429">
        <f t="shared" si="3"/>
        <v>21</v>
      </c>
      <c r="AT48" s="428">
        <f t="shared" si="4"/>
        <v>21</v>
      </c>
      <c r="AU48" s="428">
        <f t="shared" si="5"/>
        <v>72</v>
      </c>
      <c r="AV48" s="428" t="e">
        <f t="shared" si="16"/>
        <v>#VALUE!</v>
      </c>
      <c r="AW48" s="428" t="e">
        <f t="shared" si="6"/>
        <v>#VALUE!</v>
      </c>
      <c r="AX48" s="859">
        <f t="shared" si="12"/>
        <v>4</v>
      </c>
      <c r="AY48" s="859">
        <f t="shared" si="10"/>
        <v>0</v>
      </c>
      <c r="AZ48" s="454"/>
    </row>
    <row r="49" spans="1:52" s="46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3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986">
        <f t="shared" si="9"/>
        <v>1</v>
      </c>
      <c r="Y49" s="976"/>
      <c r="Z49" s="215"/>
      <c r="AA49" s="253"/>
      <c r="AB49" s="215"/>
      <c r="AC49" s="426">
        <f t="shared" si="0"/>
        <v>0</v>
      </c>
      <c r="AD49" s="280"/>
      <c r="AE49" s="256"/>
      <c r="AF49" s="494"/>
      <c r="AG49" s="495"/>
      <c r="AH49" s="494"/>
      <c r="AI49" s="496"/>
      <c r="AJ49" s="289">
        <v>0</v>
      </c>
      <c r="AK49" s="289">
        <v>0</v>
      </c>
      <c r="AL49" s="289">
        <v>0</v>
      </c>
      <c r="AM49" s="289">
        <v>0</v>
      </c>
      <c r="AN49" s="289">
        <v>0</v>
      </c>
      <c r="AO49" s="427">
        <f t="shared" si="1"/>
        <v>0</v>
      </c>
      <c r="AP49" s="424"/>
      <c r="AQ49" s="394"/>
      <c r="AR49" s="428">
        <f t="shared" si="2"/>
        <v>18</v>
      </c>
      <c r="AS49" s="429">
        <f t="shared" si="3"/>
        <v>18</v>
      </c>
      <c r="AT49" s="428">
        <f t="shared" si="4"/>
        <v>18</v>
      </c>
      <c r="AU49" s="428">
        <f t="shared" si="5"/>
        <v>18</v>
      </c>
      <c r="AV49" s="428" t="e">
        <f t="shared" si="16"/>
        <v>#VALUE!</v>
      </c>
      <c r="AW49" s="428" t="e">
        <f t="shared" si="6"/>
        <v>#VALUE!</v>
      </c>
      <c r="AX49" s="859">
        <f t="shared" si="12"/>
        <v>1</v>
      </c>
      <c r="AY49" s="859">
        <f t="shared" si="10"/>
        <v>0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3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975"/>
      <c r="Z50" s="215"/>
      <c r="AA50" s="215"/>
      <c r="AB50" s="215"/>
      <c r="AC50" s="426">
        <f t="shared" si="0"/>
        <v>0</v>
      </c>
      <c r="AD50" s="280"/>
      <c r="AE50" s="256"/>
      <c r="AF50" s="288"/>
      <c r="AG50" s="285"/>
      <c r="AH50" s="288"/>
      <c r="AI50" s="492"/>
      <c r="AJ50" s="287">
        <v>0</v>
      </c>
      <c r="AK50" s="287">
        <v>0</v>
      </c>
      <c r="AL50" s="287">
        <v>0</v>
      </c>
      <c r="AM50" s="287">
        <v>0</v>
      </c>
      <c r="AN50" s="287"/>
      <c r="AO50" s="427">
        <f t="shared" si="1"/>
        <v>0</v>
      </c>
      <c r="AP50" s="497" t="s">
        <v>139</v>
      </c>
      <c r="AQ50" s="395"/>
      <c r="AR50" s="428">
        <f t="shared" si="2"/>
        <v>0</v>
      </c>
      <c r="AS50" s="429">
        <f t="shared" si="3"/>
        <v>0</v>
      </c>
      <c r="AT50" s="428">
        <f t="shared" si="4"/>
        <v>0</v>
      </c>
      <c r="AU50" s="428">
        <f t="shared" si="5"/>
        <v>-306</v>
      </c>
      <c r="AV50" s="428">
        <f t="shared" si="16"/>
        <v>0</v>
      </c>
      <c r="AW50" s="428">
        <f t="shared" si="6"/>
        <v>-306</v>
      </c>
      <c r="AX50" s="859">
        <f>(I50+K50+M50+Q50)</f>
        <v>0</v>
      </c>
      <c r="AY50" s="859">
        <f t="shared" si="10"/>
        <v>0</v>
      </c>
      <c r="AZ50" s="454" t="s">
        <v>587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3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986">
        <f t="shared" si="9"/>
        <v>0</v>
      </c>
      <c r="Y51" s="975"/>
      <c r="Z51" s="215"/>
      <c r="AA51" s="215"/>
      <c r="AB51" s="215"/>
      <c r="AC51" s="426"/>
      <c r="AD51" s="280"/>
      <c r="AE51" s="256"/>
      <c r="AF51" s="288"/>
      <c r="AG51" s="285"/>
      <c r="AH51" s="288"/>
      <c r="AI51" s="492"/>
      <c r="AJ51" s="287"/>
      <c r="AK51" s="287"/>
      <c r="AL51" s="287"/>
      <c r="AM51" s="287"/>
      <c r="AN51" s="287"/>
      <c r="AO51" s="427"/>
      <c r="AP51" s="497"/>
      <c r="AQ51" s="395"/>
      <c r="AR51" s="428"/>
      <c r="AS51" s="429"/>
      <c r="AT51" s="428"/>
      <c r="AU51" s="428"/>
      <c r="AV51" s="428"/>
      <c r="AW51" s="428"/>
      <c r="AX51" s="859">
        <f t="shared" si="12"/>
        <v>0</v>
      </c>
      <c r="AY51" s="859">
        <f t="shared" si="10"/>
        <v>0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3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>
        <f t="shared" si="8"/>
        <v>0</v>
      </c>
      <c r="X52" s="986"/>
      <c r="Y52" s="974"/>
      <c r="Z52" s="266"/>
      <c r="AA52" s="274"/>
      <c r="AB52" s="266"/>
      <c r="AC52" s="426"/>
      <c r="AD52" s="296"/>
      <c r="AE52" s="294"/>
      <c r="AF52" s="446"/>
      <c r="AG52" s="323"/>
      <c r="AH52" s="446"/>
      <c r="AI52" s="298"/>
      <c r="AJ52" s="299"/>
      <c r="AK52" s="299"/>
      <c r="AL52" s="299"/>
      <c r="AM52" s="299"/>
      <c r="AN52" s="299"/>
      <c r="AO52" s="427"/>
      <c r="AP52" s="447"/>
      <c r="AR52" s="428"/>
      <c r="AS52" s="429"/>
      <c r="AT52" s="428"/>
      <c r="AU52" s="428"/>
      <c r="AV52" s="428"/>
      <c r="AW52" s="428"/>
      <c r="AX52" s="859"/>
      <c r="AY52" s="859"/>
      <c r="AZ52" s="454"/>
    </row>
    <row r="53" spans="1:52" s="462" customFormat="1" ht="87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13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/>
      <c r="P53" s="498" t="s">
        <v>449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986">
        <f t="shared" si="9"/>
        <v>-1</v>
      </c>
      <c r="Y53" s="975" t="s">
        <v>140</v>
      </c>
      <c r="Z53" s="253">
        <v>15</v>
      </c>
      <c r="AA53" s="253" t="s">
        <v>143</v>
      </c>
      <c r="AB53" s="253">
        <v>1</v>
      </c>
      <c r="AC53" s="426">
        <f t="shared" si="0"/>
        <v>16</v>
      </c>
      <c r="AD53" s="280"/>
      <c r="AE53" s="256"/>
      <c r="AF53" s="284" t="s">
        <v>144</v>
      </c>
      <c r="AG53" s="282">
        <v>2</v>
      </c>
      <c r="AH53" s="284"/>
      <c r="AI53" s="499"/>
      <c r="AJ53" s="291">
        <v>0</v>
      </c>
      <c r="AK53" s="291">
        <v>0</v>
      </c>
      <c r="AL53" s="291">
        <v>0</v>
      </c>
      <c r="AM53" s="291">
        <v>0</v>
      </c>
      <c r="AN53" s="291">
        <v>0</v>
      </c>
      <c r="AO53" s="427">
        <f t="shared" si="1"/>
        <v>18</v>
      </c>
      <c r="AP53" s="447"/>
      <c r="AQ53" s="395"/>
      <c r="AR53" s="428">
        <f t="shared" si="2"/>
        <v>16</v>
      </c>
      <c r="AS53" s="429">
        <f t="shared" si="3"/>
        <v>16</v>
      </c>
      <c r="AT53" s="428">
        <f t="shared" si="4"/>
        <v>16</v>
      </c>
      <c r="AU53" s="428">
        <f t="shared" si="5"/>
        <v>-18</v>
      </c>
      <c r="AV53" s="428" t="e">
        <f t="shared" si="16"/>
        <v>#VALUE!</v>
      </c>
      <c r="AW53" s="428" t="e">
        <f t="shared" si="6"/>
        <v>#VALUE!</v>
      </c>
      <c r="AX53" s="859">
        <f t="shared" si="12"/>
        <v>-1</v>
      </c>
      <c r="AY53" s="859">
        <f t="shared" si="10"/>
        <v>0</v>
      </c>
      <c r="AZ53" s="454"/>
    </row>
    <row r="54" spans="1:52" s="462" customFormat="1" ht="87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13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/>
      <c r="P54" s="500" t="s">
        <v>450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16</v>
      </c>
      <c r="X54" s="986">
        <f t="shared" si="9"/>
        <v>-1</v>
      </c>
      <c r="Y54" s="975" t="s">
        <v>214</v>
      </c>
      <c r="Z54" s="253">
        <v>12</v>
      </c>
      <c r="AA54" s="253" t="s">
        <v>145</v>
      </c>
      <c r="AB54" s="253">
        <v>4</v>
      </c>
      <c r="AC54" s="426">
        <f t="shared" si="0"/>
        <v>16</v>
      </c>
      <c r="AD54" s="280" t="s">
        <v>200</v>
      </c>
      <c r="AE54" s="256">
        <v>3</v>
      </c>
      <c r="AF54" s="284" t="s">
        <v>146</v>
      </c>
      <c r="AG54" s="282">
        <v>4</v>
      </c>
      <c r="AH54" s="284"/>
      <c r="AI54" s="499"/>
      <c r="AJ54" s="291">
        <v>0</v>
      </c>
      <c r="AK54" s="291">
        <v>0</v>
      </c>
      <c r="AL54" s="291">
        <v>0</v>
      </c>
      <c r="AM54" s="291">
        <v>0</v>
      </c>
      <c r="AN54" s="291">
        <v>0</v>
      </c>
      <c r="AO54" s="427">
        <f t="shared" si="1"/>
        <v>23</v>
      </c>
      <c r="AP54" s="447"/>
      <c r="AQ54" s="395"/>
      <c r="AR54" s="428">
        <f t="shared" si="2"/>
        <v>16</v>
      </c>
      <c r="AS54" s="429">
        <f t="shared" si="3"/>
        <v>16</v>
      </c>
      <c r="AT54" s="428">
        <f t="shared" si="4"/>
        <v>16</v>
      </c>
      <c r="AU54" s="428">
        <f t="shared" si="5"/>
        <v>-18</v>
      </c>
      <c r="AV54" s="428" t="e">
        <f t="shared" si="16"/>
        <v>#VALUE!</v>
      </c>
      <c r="AW54" s="428" t="e">
        <f t="shared" si="6"/>
        <v>#VALUE!</v>
      </c>
      <c r="AX54" s="859">
        <f t="shared" si="12"/>
        <v>-1</v>
      </c>
      <c r="AY54" s="859">
        <f t="shared" si="10"/>
        <v>0</v>
      </c>
      <c r="AZ54" s="454"/>
    </row>
    <row r="55" spans="1:52" ht="72.5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13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/>
      <c r="P55" s="501" t="s">
        <v>451</v>
      </c>
      <c r="Q55" s="306"/>
      <c r="R55" s="293"/>
      <c r="S55" s="293"/>
      <c r="T55" s="293"/>
      <c r="U55" s="293"/>
      <c r="V55" s="293"/>
      <c r="W55" s="261">
        <f t="shared" si="8"/>
        <v>16</v>
      </c>
      <c r="X55" s="986">
        <f t="shared" si="9"/>
        <v>-1</v>
      </c>
      <c r="Y55" s="983"/>
      <c r="Z55" s="502"/>
      <c r="AA55" s="502"/>
      <c r="AB55" s="502"/>
      <c r="AC55" s="502"/>
      <c r="AD55" s="502"/>
      <c r="AE55" s="502"/>
      <c r="AF55" s="502"/>
      <c r="AG55" s="502"/>
      <c r="AH55" s="502"/>
      <c r="AI55" s="502"/>
      <c r="AJ55" s="502"/>
      <c r="AK55" s="502"/>
      <c r="AL55" s="502"/>
      <c r="AM55" s="502"/>
      <c r="AN55" s="502"/>
      <c r="AO55" s="502"/>
      <c r="AP55" s="502"/>
      <c r="AX55" s="859">
        <f t="shared" si="12"/>
        <v>-1</v>
      </c>
      <c r="AY55" s="859">
        <f t="shared" si="10"/>
        <v>0</v>
      </c>
      <c r="AZ55" s="454"/>
    </row>
    <row r="56" spans="1:52" s="463" customFormat="1" ht="18.5" x14ac:dyDescent="0.35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3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>
        <f t="shared" si="8"/>
        <v>0</v>
      </c>
      <c r="X56" s="986"/>
      <c r="Y56" s="976"/>
      <c r="Z56" s="506"/>
      <c r="AA56" s="253"/>
      <c r="AB56" s="506"/>
      <c r="AC56" s="426"/>
      <c r="AD56" s="280"/>
      <c r="AE56" s="256"/>
      <c r="AF56" s="317"/>
      <c r="AG56" s="262"/>
      <c r="AH56" s="317"/>
      <c r="AI56" s="263"/>
      <c r="AJ56" s="264"/>
      <c r="AK56" s="264"/>
      <c r="AL56" s="264"/>
      <c r="AM56" s="264"/>
      <c r="AN56" s="264"/>
      <c r="AO56" s="427"/>
      <c r="AP56" s="424"/>
      <c r="AQ56" s="394"/>
      <c r="AR56" s="428"/>
      <c r="AS56" s="429"/>
      <c r="AT56" s="428"/>
      <c r="AU56" s="428"/>
      <c r="AV56" s="428"/>
      <c r="AW56" s="428"/>
      <c r="AX56" s="859"/>
      <c r="AY56" s="859"/>
      <c r="AZ56" s="454"/>
    </row>
    <row r="57" spans="1:52" s="463" customFormat="1" ht="62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495</v>
      </c>
      <c r="F57" s="215">
        <v>22</v>
      </c>
      <c r="G57" s="253" t="s">
        <v>133</v>
      </c>
      <c r="H57" s="215">
        <v>3</v>
      </c>
      <c r="I57" s="254">
        <f t="shared" si="13"/>
        <v>25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25</v>
      </c>
      <c r="X57" s="986">
        <f t="shared" si="9"/>
        <v>8</v>
      </c>
      <c r="Y57" s="976" t="s">
        <v>132</v>
      </c>
      <c r="Z57" s="215">
        <v>14</v>
      </c>
      <c r="AA57" s="253" t="s">
        <v>133</v>
      </c>
      <c r="AB57" s="215">
        <v>3</v>
      </c>
      <c r="AC57" s="426">
        <f t="shared" ref="AC57:AC68" si="17">Z57+AB57</f>
        <v>17</v>
      </c>
      <c r="AD57" s="280" t="s">
        <v>211</v>
      </c>
      <c r="AE57" s="256">
        <v>3</v>
      </c>
      <c r="AF57" s="317"/>
      <c r="AG57" s="262"/>
      <c r="AH57" s="317"/>
      <c r="AI57" s="263"/>
      <c r="AJ57" s="264"/>
      <c r="AK57" s="264"/>
      <c r="AL57" s="264"/>
      <c r="AM57" s="264"/>
      <c r="AN57" s="264"/>
      <c r="AO57" s="427">
        <f t="shared" ref="AO57:AO68" si="18">AC57+AE57+AG57+AI57+AJ57+AK57+AL57+AM57+AN57</f>
        <v>20</v>
      </c>
      <c r="AP57" s="424"/>
      <c r="AQ57" s="394"/>
      <c r="AR57" s="428">
        <f t="shared" ref="AR57:AR68" si="19">I57+M57</f>
        <v>25</v>
      </c>
      <c r="AS57" s="429">
        <f t="shared" ref="AS57:AS68" si="20">AR57+O57</f>
        <v>25</v>
      </c>
      <c r="AT57" s="428">
        <f t="shared" ref="AT57:AT68" si="21">AR57</f>
        <v>25</v>
      </c>
      <c r="AU57" s="428">
        <f t="shared" ref="AU57:AU68" si="22">(((I57+M57)*18)-(17*18))+(O57*10)+Q57+R57+S57+T57+U57+V57</f>
        <v>144</v>
      </c>
      <c r="AV57" s="428">
        <f t="shared" ref="AV57:AV68" si="23">L57+N57+(P57*10)+R57+S57+T57+U57+V57+W57</f>
        <v>25</v>
      </c>
      <c r="AW57" s="428">
        <f t="shared" ref="AW57:AW68" si="24">AU57+AV57</f>
        <v>169</v>
      </c>
      <c r="AX57" s="859">
        <f t="shared" si="12"/>
        <v>8</v>
      </c>
      <c r="AY57" s="859">
        <f t="shared" si="10"/>
        <v>0</v>
      </c>
      <c r="AZ57" s="454"/>
    </row>
    <row r="58" spans="1:52" s="463" customFormat="1" ht="62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496</v>
      </c>
      <c r="F58" s="215">
        <v>17</v>
      </c>
      <c r="G58" s="318" t="s">
        <v>367</v>
      </c>
      <c r="H58" s="215">
        <v>8</v>
      </c>
      <c r="I58" s="254">
        <f t="shared" si="13"/>
        <v>25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25</v>
      </c>
      <c r="X58" s="986">
        <f t="shared" si="9"/>
        <v>8</v>
      </c>
      <c r="Y58" s="976" t="s">
        <v>134</v>
      </c>
      <c r="Z58" s="215">
        <v>12</v>
      </c>
      <c r="AA58" s="253" t="s">
        <v>161</v>
      </c>
      <c r="AB58" s="215">
        <v>4</v>
      </c>
      <c r="AC58" s="426">
        <f t="shared" si="17"/>
        <v>16</v>
      </c>
      <c r="AD58" s="280" t="s">
        <v>206</v>
      </c>
      <c r="AE58" s="256">
        <v>3</v>
      </c>
      <c r="AF58" s="317"/>
      <c r="AG58" s="262"/>
      <c r="AH58" s="317"/>
      <c r="AI58" s="263"/>
      <c r="AJ58" s="264"/>
      <c r="AK58" s="264"/>
      <c r="AL58" s="264"/>
      <c r="AM58" s="264"/>
      <c r="AN58" s="264"/>
      <c r="AO58" s="427">
        <f t="shared" si="18"/>
        <v>19</v>
      </c>
      <c r="AP58" s="424"/>
      <c r="AQ58" s="394"/>
      <c r="AR58" s="428">
        <f t="shared" si="19"/>
        <v>25</v>
      </c>
      <c r="AS58" s="429">
        <f t="shared" si="20"/>
        <v>25</v>
      </c>
      <c r="AT58" s="428">
        <f t="shared" si="21"/>
        <v>25</v>
      </c>
      <c r="AU58" s="428">
        <f t="shared" si="22"/>
        <v>144</v>
      </c>
      <c r="AV58" s="428">
        <f t="shared" si="23"/>
        <v>25</v>
      </c>
      <c r="AW58" s="428">
        <f t="shared" si="24"/>
        <v>169</v>
      </c>
      <c r="AX58" s="859">
        <f t="shared" si="12"/>
        <v>8</v>
      </c>
      <c r="AY58" s="859">
        <f t="shared" si="10"/>
        <v>0</v>
      </c>
      <c r="AZ58" s="454"/>
    </row>
    <row r="59" spans="1:52" s="46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497</v>
      </c>
      <c r="F59" s="215">
        <v>13</v>
      </c>
      <c r="G59" s="253" t="s">
        <v>368</v>
      </c>
      <c r="H59" s="215">
        <v>4</v>
      </c>
      <c r="I59" s="254">
        <f t="shared" si="13"/>
        <v>17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17</v>
      </c>
      <c r="X59" s="986">
        <f t="shared" si="9"/>
        <v>0</v>
      </c>
      <c r="Y59" s="976" t="s">
        <v>135</v>
      </c>
      <c r="Z59" s="215">
        <v>14</v>
      </c>
      <c r="AA59" s="253" t="s">
        <v>136</v>
      </c>
      <c r="AB59" s="215">
        <v>4</v>
      </c>
      <c r="AC59" s="426">
        <f t="shared" si="17"/>
        <v>18</v>
      </c>
      <c r="AD59" s="280"/>
      <c r="AE59" s="256"/>
      <c r="AF59" s="317"/>
      <c r="AG59" s="262"/>
      <c r="AH59" s="317"/>
      <c r="AI59" s="263"/>
      <c r="AJ59" s="264"/>
      <c r="AK59" s="264"/>
      <c r="AL59" s="264"/>
      <c r="AM59" s="264"/>
      <c r="AN59" s="264"/>
      <c r="AO59" s="427">
        <f t="shared" si="18"/>
        <v>18</v>
      </c>
      <c r="AP59" s="424"/>
      <c r="AQ59" s="394"/>
      <c r="AR59" s="428">
        <f t="shared" si="19"/>
        <v>17</v>
      </c>
      <c r="AS59" s="429">
        <f t="shared" si="20"/>
        <v>17</v>
      </c>
      <c r="AT59" s="428">
        <f t="shared" si="21"/>
        <v>17</v>
      </c>
      <c r="AU59" s="428">
        <f t="shared" si="22"/>
        <v>0</v>
      </c>
      <c r="AV59" s="428">
        <f t="shared" si="23"/>
        <v>17</v>
      </c>
      <c r="AW59" s="428">
        <f t="shared" si="24"/>
        <v>17</v>
      </c>
      <c r="AX59" s="859">
        <f t="shared" si="12"/>
        <v>0</v>
      </c>
      <c r="AY59" s="859">
        <f t="shared" si="10"/>
        <v>0</v>
      </c>
      <c r="AZ59" s="454"/>
    </row>
    <row r="60" spans="1:52" s="462" customFormat="1" ht="18.5" x14ac:dyDescent="0.35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3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>
        <f t="shared" si="8"/>
        <v>0</v>
      </c>
      <c r="X60" s="986"/>
      <c r="Y60" s="976"/>
      <c r="Z60" s="339"/>
      <c r="AA60" s="253"/>
      <c r="AB60" s="339"/>
      <c r="AC60" s="426"/>
      <c r="AD60" s="280"/>
      <c r="AE60" s="256"/>
      <c r="AF60" s="339"/>
      <c r="AG60" s="323"/>
      <c r="AH60" s="339"/>
      <c r="AI60" s="298"/>
      <c r="AJ60" s="299"/>
      <c r="AK60" s="299"/>
      <c r="AL60" s="299"/>
      <c r="AM60" s="299"/>
      <c r="AN60" s="299"/>
      <c r="AO60" s="427"/>
      <c r="AP60" s="447"/>
      <c r="AQ60" s="395"/>
      <c r="AR60" s="428"/>
      <c r="AS60" s="429"/>
      <c r="AT60" s="428"/>
      <c r="AU60" s="428"/>
      <c r="AV60" s="428"/>
      <c r="AW60" s="428"/>
      <c r="AX60" s="859"/>
      <c r="AY60" s="859"/>
      <c r="AZ60" s="454"/>
    </row>
    <row r="61" spans="1:52" s="46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3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976" t="s">
        <v>137</v>
      </c>
      <c r="Z61" s="319">
        <v>20</v>
      </c>
      <c r="AA61" s="253"/>
      <c r="AB61" s="319"/>
      <c r="AC61" s="426">
        <f t="shared" si="17"/>
        <v>20</v>
      </c>
      <c r="AD61" s="508"/>
      <c r="AE61" s="321"/>
      <c r="AF61" s="317"/>
      <c r="AG61" s="262"/>
      <c r="AH61" s="317"/>
      <c r="AI61" s="263"/>
      <c r="AJ61" s="264"/>
      <c r="AK61" s="264"/>
      <c r="AL61" s="264"/>
      <c r="AM61" s="264"/>
      <c r="AN61" s="264"/>
      <c r="AO61" s="427">
        <f t="shared" si="18"/>
        <v>20</v>
      </c>
      <c r="AP61" s="424"/>
      <c r="AQ61" s="394"/>
      <c r="AR61" s="428">
        <f t="shared" si="19"/>
        <v>21</v>
      </c>
      <c r="AS61" s="429">
        <f t="shared" si="20"/>
        <v>21</v>
      </c>
      <c r="AT61" s="428">
        <f t="shared" si="21"/>
        <v>21</v>
      </c>
      <c r="AU61" s="428">
        <f t="shared" si="22"/>
        <v>72</v>
      </c>
      <c r="AV61" s="428">
        <f t="shared" si="23"/>
        <v>21</v>
      </c>
      <c r="AW61" s="428">
        <f t="shared" si="24"/>
        <v>93</v>
      </c>
      <c r="AX61" s="859">
        <f t="shared" si="12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3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>
        <f t="shared" si="8"/>
        <v>0</v>
      </c>
      <c r="X62" s="986"/>
      <c r="Y62" s="974"/>
      <c r="Z62" s="266"/>
      <c r="AA62" s="274"/>
      <c r="AB62" s="266"/>
      <c r="AC62" s="426"/>
      <c r="AD62" s="296"/>
      <c r="AE62" s="294"/>
      <c r="AF62" s="446"/>
      <c r="AG62" s="323"/>
      <c r="AH62" s="446"/>
      <c r="AI62" s="298"/>
      <c r="AJ62" s="299"/>
      <c r="AK62" s="299"/>
      <c r="AL62" s="299"/>
      <c r="AM62" s="299"/>
      <c r="AN62" s="299"/>
      <c r="AO62" s="427"/>
      <c r="AP62" s="447"/>
      <c r="AR62" s="428"/>
      <c r="AS62" s="429"/>
      <c r="AT62" s="428"/>
      <c r="AU62" s="428"/>
      <c r="AV62" s="428"/>
      <c r="AW62" s="428"/>
      <c r="AX62" s="859"/>
      <c r="AY62" s="859"/>
      <c r="AZ62" s="454"/>
    </row>
    <row r="63" spans="1:52" s="46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3"/>
        <v>24</v>
      </c>
      <c r="J63" s="280"/>
      <c r="K63" s="379"/>
      <c r="L63" s="255"/>
      <c r="M63" s="256"/>
      <c r="N63" s="322" t="s">
        <v>430</v>
      </c>
      <c r="O63" s="323"/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986">
        <f t="shared" si="9"/>
        <v>7</v>
      </c>
      <c r="Y63" s="975"/>
      <c r="Z63" s="253"/>
      <c r="AA63" s="253"/>
      <c r="AB63" s="253"/>
      <c r="AC63" s="426">
        <f t="shared" si="17"/>
        <v>0</v>
      </c>
      <c r="AD63" s="280"/>
      <c r="AE63" s="256"/>
      <c r="AF63" s="322"/>
      <c r="AG63" s="323"/>
      <c r="AH63" s="322"/>
      <c r="AI63" s="298"/>
      <c r="AJ63" s="299"/>
      <c r="AK63" s="299"/>
      <c r="AL63" s="299"/>
      <c r="AM63" s="299"/>
      <c r="AN63" s="299"/>
      <c r="AO63" s="427">
        <f t="shared" si="18"/>
        <v>0</v>
      </c>
      <c r="AP63" s="447"/>
      <c r="AQ63" s="395"/>
      <c r="AR63" s="428">
        <f t="shared" si="19"/>
        <v>24</v>
      </c>
      <c r="AS63" s="429">
        <f t="shared" si="20"/>
        <v>24</v>
      </c>
      <c r="AT63" s="428">
        <f t="shared" si="21"/>
        <v>24</v>
      </c>
      <c r="AU63" s="428">
        <f t="shared" si="22"/>
        <v>126</v>
      </c>
      <c r="AV63" s="428" t="e">
        <f t="shared" si="23"/>
        <v>#VALUE!</v>
      </c>
      <c r="AW63" s="428" t="e">
        <f t="shared" si="24"/>
        <v>#VALUE!</v>
      </c>
      <c r="AX63" s="859">
        <f t="shared" si="12"/>
        <v>7</v>
      </c>
      <c r="AY63" s="859">
        <f t="shared" si="10"/>
        <v>0</v>
      </c>
      <c r="AZ63" s="454"/>
    </row>
    <row r="64" spans="1:52" s="46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3"/>
        <v>25</v>
      </c>
      <c r="J64" s="280"/>
      <c r="K64" s="379"/>
      <c r="L64" s="255"/>
      <c r="M64" s="256"/>
      <c r="N64" s="322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975"/>
      <c r="Z64" s="253"/>
      <c r="AA64" s="253"/>
      <c r="AB64" s="253"/>
      <c r="AC64" s="426">
        <f t="shared" si="17"/>
        <v>0</v>
      </c>
      <c r="AD64" s="280"/>
      <c r="AE64" s="256"/>
      <c r="AF64" s="322"/>
      <c r="AG64" s="323"/>
      <c r="AH64" s="322"/>
      <c r="AI64" s="298"/>
      <c r="AJ64" s="299"/>
      <c r="AK64" s="299"/>
      <c r="AL64" s="299"/>
      <c r="AM64" s="299"/>
      <c r="AN64" s="299"/>
      <c r="AO64" s="427">
        <f t="shared" si="18"/>
        <v>0</v>
      </c>
      <c r="AP64" s="447"/>
      <c r="AQ64" s="395"/>
      <c r="AR64" s="428">
        <f t="shared" si="19"/>
        <v>25</v>
      </c>
      <c r="AS64" s="429">
        <f t="shared" si="20"/>
        <v>25</v>
      </c>
      <c r="AT64" s="428">
        <f t="shared" si="21"/>
        <v>25</v>
      </c>
      <c r="AU64" s="428">
        <f t="shared" si="22"/>
        <v>144</v>
      </c>
      <c r="AV64" s="428" t="e">
        <f t="shared" si="23"/>
        <v>#VALUE!</v>
      </c>
      <c r="AW64" s="428" t="e">
        <f t="shared" si="24"/>
        <v>#VALUE!</v>
      </c>
      <c r="AX64" s="859">
        <f t="shared" si="12"/>
        <v>8</v>
      </c>
      <c r="AY64" s="859">
        <f t="shared" si="10"/>
        <v>0</v>
      </c>
      <c r="AZ64" s="454"/>
    </row>
    <row r="65" spans="1:52" s="523" customFormat="1" ht="18.5" x14ac:dyDescent="0.35">
      <c r="A65" s="101"/>
      <c r="B65" s="509"/>
      <c r="C65" s="509"/>
      <c r="D65" s="510"/>
      <c r="E65" s="511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>
        <f t="shared" si="8"/>
        <v>0</v>
      </c>
      <c r="X65" s="986"/>
      <c r="Y65" s="984"/>
      <c r="Z65" s="512"/>
      <c r="AA65" s="512"/>
      <c r="AB65" s="512"/>
      <c r="AC65" s="426"/>
      <c r="AD65" s="520"/>
      <c r="AE65" s="514"/>
      <c r="AF65" s="515"/>
      <c r="AG65" s="516"/>
      <c r="AH65" s="515"/>
      <c r="AI65" s="517"/>
      <c r="AJ65" s="518"/>
      <c r="AK65" s="518"/>
      <c r="AL65" s="518"/>
      <c r="AM65" s="518"/>
      <c r="AN65" s="518"/>
      <c r="AO65" s="427"/>
      <c r="AP65" s="521"/>
      <c r="AQ65" s="522"/>
      <c r="AR65" s="428"/>
      <c r="AS65" s="429"/>
      <c r="AT65" s="428"/>
      <c r="AU65" s="428"/>
      <c r="AV65" s="428"/>
      <c r="AW65" s="428"/>
      <c r="AX65" s="859"/>
      <c r="AY65" s="859"/>
      <c r="AZ65" s="454"/>
    </row>
    <row r="66" spans="1:52" s="463" customFormat="1" ht="18.5" x14ac:dyDescent="0.35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3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>
        <f t="shared" si="8"/>
        <v>0</v>
      </c>
      <c r="X66" s="986"/>
      <c r="Y66" s="976"/>
      <c r="Z66" s="506"/>
      <c r="AA66" s="253"/>
      <c r="AB66" s="506"/>
      <c r="AC66" s="426"/>
      <c r="AD66" s="280"/>
      <c r="AE66" s="256"/>
      <c r="AF66" s="317"/>
      <c r="AG66" s="262"/>
      <c r="AH66" s="317"/>
      <c r="AI66" s="263"/>
      <c r="AJ66" s="264"/>
      <c r="AK66" s="264"/>
      <c r="AL66" s="264"/>
      <c r="AM66" s="264"/>
      <c r="AN66" s="264"/>
      <c r="AO66" s="427"/>
      <c r="AP66" s="424"/>
      <c r="AQ66" s="394"/>
      <c r="AR66" s="428"/>
      <c r="AS66" s="429"/>
      <c r="AT66" s="428"/>
      <c r="AU66" s="428"/>
      <c r="AV66" s="428"/>
      <c r="AW66" s="428"/>
      <c r="AX66" s="859"/>
      <c r="AY66" s="859"/>
      <c r="AZ66" s="454"/>
    </row>
    <row r="67" spans="1:52" s="46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3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23</v>
      </c>
      <c r="X67" s="986">
        <f t="shared" si="9"/>
        <v>6</v>
      </c>
      <c r="Y67" s="976" t="s">
        <v>129</v>
      </c>
      <c r="Z67" s="215">
        <v>12</v>
      </c>
      <c r="AA67" s="253" t="s">
        <v>219</v>
      </c>
      <c r="AB67" s="215">
        <v>7</v>
      </c>
      <c r="AC67" s="426">
        <f t="shared" si="17"/>
        <v>19</v>
      </c>
      <c r="AD67" s="280"/>
      <c r="AE67" s="256"/>
      <c r="AF67" s="317"/>
      <c r="AG67" s="262"/>
      <c r="AH67" s="317"/>
      <c r="AI67" s="263"/>
      <c r="AJ67" s="264"/>
      <c r="AK67" s="264"/>
      <c r="AL67" s="264"/>
      <c r="AM67" s="264"/>
      <c r="AN67" s="264"/>
      <c r="AO67" s="427">
        <f t="shared" si="18"/>
        <v>19</v>
      </c>
      <c r="AP67" s="424"/>
      <c r="AQ67" s="394"/>
      <c r="AR67" s="428">
        <f t="shared" si="19"/>
        <v>19</v>
      </c>
      <c r="AS67" s="429">
        <f t="shared" si="20"/>
        <v>19</v>
      </c>
      <c r="AT67" s="428">
        <f t="shared" si="21"/>
        <v>19</v>
      </c>
      <c r="AU67" s="428">
        <f t="shared" si="22"/>
        <v>36</v>
      </c>
      <c r="AV67" s="428">
        <f t="shared" si="23"/>
        <v>23</v>
      </c>
      <c r="AW67" s="428">
        <f t="shared" si="24"/>
        <v>59</v>
      </c>
      <c r="AX67" s="859">
        <f t="shared" si="12"/>
        <v>6</v>
      </c>
      <c r="AY67" s="859">
        <f t="shared" si="10"/>
        <v>0</v>
      </c>
      <c r="AZ67" s="454"/>
    </row>
    <row r="68" spans="1:52" s="46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3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21</v>
      </c>
      <c r="X68" s="986">
        <f t="shared" si="9"/>
        <v>4</v>
      </c>
      <c r="Y68" s="976" t="s">
        <v>130</v>
      </c>
      <c r="Z68" s="215">
        <v>12</v>
      </c>
      <c r="AA68" s="253" t="s">
        <v>131</v>
      </c>
      <c r="AB68" s="215">
        <v>5</v>
      </c>
      <c r="AC68" s="426">
        <f t="shared" si="17"/>
        <v>17</v>
      </c>
      <c r="AD68" s="280" t="s">
        <v>207</v>
      </c>
      <c r="AE68" s="256">
        <v>3</v>
      </c>
      <c r="AF68" s="317"/>
      <c r="AG68" s="262"/>
      <c r="AH68" s="317"/>
      <c r="AI68" s="263"/>
      <c r="AJ68" s="264"/>
      <c r="AK68" s="264"/>
      <c r="AL68" s="264"/>
      <c r="AM68" s="264"/>
      <c r="AN68" s="264"/>
      <c r="AO68" s="427">
        <f t="shared" si="18"/>
        <v>20</v>
      </c>
      <c r="AP68" s="424"/>
      <c r="AQ68" s="394"/>
      <c r="AR68" s="428">
        <f t="shared" si="19"/>
        <v>18</v>
      </c>
      <c r="AS68" s="429">
        <f t="shared" si="20"/>
        <v>18</v>
      </c>
      <c r="AT68" s="428">
        <f t="shared" si="21"/>
        <v>18</v>
      </c>
      <c r="AU68" s="428">
        <f t="shared" si="22"/>
        <v>18</v>
      </c>
      <c r="AV68" s="428" t="e">
        <f t="shared" si="23"/>
        <v>#VALUE!</v>
      </c>
      <c r="AW68" s="428" t="e">
        <f t="shared" si="24"/>
        <v>#VALUE!</v>
      </c>
      <c r="AX68" s="859">
        <f t="shared" si="12"/>
        <v>4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3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>
        <f t="shared" si="8"/>
        <v>0</v>
      </c>
      <c r="X69" s="986"/>
      <c r="Y69" s="974"/>
      <c r="Z69" s="271"/>
      <c r="AA69" s="274"/>
      <c r="AB69" s="271"/>
      <c r="AC69" s="426"/>
      <c r="AD69" s="296"/>
      <c r="AE69" s="294"/>
      <c r="AF69" s="446"/>
      <c r="AG69" s="323"/>
      <c r="AH69" s="446"/>
      <c r="AI69" s="298"/>
      <c r="AJ69" s="299"/>
      <c r="AK69" s="299"/>
      <c r="AL69" s="299"/>
      <c r="AM69" s="299"/>
      <c r="AN69" s="299"/>
      <c r="AO69" s="427"/>
      <c r="AP69" s="447"/>
      <c r="AR69" s="428"/>
      <c r="AS69" s="429"/>
      <c r="AT69" s="428"/>
      <c r="AU69" s="428"/>
      <c r="AV69" s="428"/>
      <c r="AW69" s="428"/>
      <c r="AX69" s="859"/>
      <c r="AY69" s="859"/>
    </row>
    <row r="70" spans="1:52" s="394" customFormat="1" ht="18.5" x14ac:dyDescent="0.35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3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980"/>
      <c r="Z70" s="271"/>
      <c r="AA70" s="274"/>
      <c r="AB70" s="271"/>
      <c r="AC70" s="426">
        <f>Z70+AB70</f>
        <v>0</v>
      </c>
      <c r="AD70" s="296"/>
      <c r="AE70" s="294"/>
      <c r="AF70" s="277"/>
      <c r="AG70" s="262"/>
      <c r="AH70" s="277"/>
      <c r="AI70" s="263"/>
      <c r="AJ70" s="264"/>
      <c r="AK70" s="264"/>
      <c r="AL70" s="264"/>
      <c r="AM70" s="264"/>
      <c r="AN70" s="264"/>
      <c r="AO70" s="427">
        <f>AC70+AE70+AG70+AI70+AJ70+AK70+AL70+AM70+AN70</f>
        <v>0</v>
      </c>
      <c r="AP70" s="424"/>
      <c r="AR70" s="428">
        <f>I70+M70</f>
        <v>8</v>
      </c>
      <c r="AS70" s="429">
        <f>AR70+O70</f>
        <v>8</v>
      </c>
      <c r="AT70" s="428">
        <f>AR70</f>
        <v>8</v>
      </c>
      <c r="AU70" s="428">
        <f>(((I70+M70)*18)-(17*18))+(O70*10)+Q70+R70+S70+T70+U70+V70</f>
        <v>-162</v>
      </c>
      <c r="AV70" s="428">
        <f>L70+N70+(P70*10)+R70+S70+T70+U70+V70+W70</f>
        <v>8</v>
      </c>
      <c r="AW70" s="428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2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3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85"/>
      <c r="Z71" s="271"/>
      <c r="AA71" s="274"/>
      <c r="AB71" s="271"/>
      <c r="AC71" s="426"/>
      <c r="AD71" s="296"/>
      <c r="AE71" s="294"/>
      <c r="AF71" s="277"/>
      <c r="AG71" s="262"/>
      <c r="AH71" s="277"/>
      <c r="AI71" s="263"/>
      <c r="AJ71" s="264"/>
      <c r="AK71" s="264"/>
      <c r="AL71" s="264"/>
      <c r="AM71" s="264"/>
      <c r="AN71" s="264"/>
      <c r="AO71" s="427"/>
      <c r="AP71" s="424"/>
      <c r="AR71" s="428"/>
      <c r="AS71" s="429"/>
      <c r="AT71" s="428"/>
      <c r="AU71" s="428"/>
      <c r="AV71" s="428"/>
      <c r="AW71" s="428"/>
      <c r="AX71" s="859">
        <f t="shared" ref="AX71:AX74" si="25">(I71+K71+M71+Q71)</f>
        <v>7</v>
      </c>
      <c r="AY71" s="859">
        <f t="shared" si="10"/>
        <v>0</v>
      </c>
    </row>
    <row r="72" spans="1:52" s="394" customFormat="1" ht="18.5" x14ac:dyDescent="0.35">
      <c r="A72" s="18"/>
      <c r="B72" s="266"/>
      <c r="C72" s="266"/>
      <c r="D72" s="525"/>
      <c r="E72" s="292"/>
      <c r="F72" s="215"/>
      <c r="G72" s="274"/>
      <c r="H72" s="271"/>
      <c r="I72" s="279"/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0</v>
      </c>
      <c r="X72" s="986"/>
      <c r="Y72" s="980"/>
      <c r="Z72" s="271"/>
      <c r="AA72" s="274"/>
      <c r="AB72" s="271"/>
      <c r="AC72" s="426"/>
      <c r="AD72" s="296"/>
      <c r="AE72" s="294"/>
      <c r="AF72" s="277"/>
      <c r="AG72" s="262"/>
      <c r="AH72" s="277"/>
      <c r="AI72" s="263"/>
      <c r="AJ72" s="264"/>
      <c r="AK72" s="264"/>
      <c r="AL72" s="264"/>
      <c r="AM72" s="264"/>
      <c r="AN72" s="264"/>
      <c r="AO72" s="427"/>
      <c r="AP72" s="424"/>
      <c r="AR72" s="428"/>
      <c r="AS72" s="429"/>
      <c r="AT72" s="428"/>
      <c r="AU72" s="428"/>
      <c r="AV72" s="428"/>
      <c r="AW72" s="428"/>
      <c r="AX72" s="859">
        <f t="shared" si="25"/>
        <v>0</v>
      </c>
      <c r="AY72" s="859">
        <f t="shared" si="10"/>
        <v>0</v>
      </c>
    </row>
    <row r="73" spans="1:52" s="394" customFormat="1" ht="18.5" x14ac:dyDescent="0.35">
      <c r="A73" s="18"/>
      <c r="B73" s="527"/>
      <c r="C73" s="527"/>
      <c r="D73" s="525"/>
      <c r="E73" s="528"/>
      <c r="F73" s="512"/>
      <c r="G73" s="512"/>
      <c r="H73" s="512"/>
      <c r="I73" s="279"/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0</v>
      </c>
      <c r="X73" s="986"/>
      <c r="Y73" s="980"/>
      <c r="Z73" s="271"/>
      <c r="AA73" s="274"/>
      <c r="AB73" s="271"/>
      <c r="AC73" s="426"/>
      <c r="AD73" s="296"/>
      <c r="AE73" s="294"/>
      <c r="AF73" s="277"/>
      <c r="AG73" s="262"/>
      <c r="AH73" s="277"/>
      <c r="AI73" s="263"/>
      <c r="AJ73" s="264"/>
      <c r="AK73" s="264"/>
      <c r="AL73" s="264"/>
      <c r="AM73" s="264"/>
      <c r="AN73" s="264"/>
      <c r="AO73" s="427"/>
      <c r="AP73" s="424"/>
      <c r="AR73" s="428"/>
      <c r="AS73" s="429"/>
      <c r="AT73" s="428"/>
      <c r="AU73" s="428"/>
      <c r="AV73" s="428"/>
      <c r="AW73" s="428"/>
      <c r="AX73" s="859">
        <f t="shared" si="25"/>
        <v>0</v>
      </c>
      <c r="AY73" s="859">
        <f t="shared" si="10"/>
        <v>0</v>
      </c>
    </row>
    <row r="74" spans="1:52" s="394" customFormat="1" ht="18.5" x14ac:dyDescent="0.35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530"/>
      <c r="Z74" s="531"/>
      <c r="AA74" s="532"/>
      <c r="AB74" s="531"/>
      <c r="AC74" s="533"/>
      <c r="AD74" s="534"/>
      <c r="AE74" s="535"/>
      <c r="AF74" s="536"/>
      <c r="AG74" s="537"/>
      <c r="AH74" s="536"/>
      <c r="AI74" s="538"/>
      <c r="AJ74" s="539"/>
      <c r="AK74" s="539"/>
      <c r="AL74" s="539"/>
      <c r="AM74" s="539"/>
      <c r="AN74" s="539"/>
      <c r="AO74" s="540"/>
      <c r="AP74" s="541"/>
      <c r="AR74" s="428"/>
      <c r="AS74" s="429"/>
      <c r="AT74" s="428"/>
      <c r="AU74" s="428"/>
      <c r="AV74" s="428"/>
      <c r="AW74" s="428"/>
      <c r="AX74" s="859">
        <f t="shared" si="25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549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574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574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556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574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574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574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574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574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571"/>
      <c r="K86" s="571"/>
      <c r="L86" s="571"/>
      <c r="M86" s="571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574"/>
      <c r="K87" s="574"/>
      <c r="L87" s="574"/>
      <c r="M87" s="574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574"/>
      <c r="K88" s="574"/>
      <c r="L88" s="574"/>
      <c r="M88" s="574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574"/>
      <c r="K89" s="574"/>
      <c r="L89" s="574"/>
      <c r="M89" s="574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574"/>
      <c r="K90" s="574"/>
      <c r="L90" s="574"/>
      <c r="M90" s="574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574"/>
      <c r="K91" s="574"/>
      <c r="L91" s="574"/>
      <c r="M91" s="574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580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571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574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574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580"/>
      <c r="F103" s="569"/>
      <c r="G103" s="591"/>
      <c r="H103" s="591"/>
      <c r="I103" s="591"/>
      <c r="J103" s="591"/>
      <c r="K103" s="591"/>
      <c r="L103" s="574"/>
      <c r="M103" s="574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574"/>
      <c r="M104" s="574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N5:O5"/>
    <mergeCell ref="P5:Q5"/>
    <mergeCell ref="N6:N7"/>
    <mergeCell ref="O6:O7"/>
    <mergeCell ref="P6:P7"/>
    <mergeCell ref="Q6:Q7"/>
    <mergeCell ref="A1:C1"/>
    <mergeCell ref="D1:I1"/>
    <mergeCell ref="A2:C2"/>
    <mergeCell ref="D2:I2"/>
    <mergeCell ref="A3:M3"/>
    <mergeCell ref="A5:A7"/>
    <mergeCell ref="B5:B7"/>
    <mergeCell ref="C5:C7"/>
    <mergeCell ref="D5:D7"/>
    <mergeCell ref="E5:H5"/>
    <mergeCell ref="AH5:AI5"/>
    <mergeCell ref="AJ5:AN5"/>
    <mergeCell ref="AE6:AE7"/>
    <mergeCell ref="AF6:AF7"/>
    <mergeCell ref="R5:V5"/>
    <mergeCell ref="AO5:AO7"/>
    <mergeCell ref="AP5:AP7"/>
    <mergeCell ref="E6:F6"/>
    <mergeCell ref="G6:H6"/>
    <mergeCell ref="J6:J7"/>
    <mergeCell ref="K6:K7"/>
    <mergeCell ref="L6:L7"/>
    <mergeCell ref="M6:M7"/>
    <mergeCell ref="W5:W7"/>
    <mergeCell ref="X5:X7"/>
    <mergeCell ref="Y5:AB5"/>
    <mergeCell ref="AC5:AC7"/>
    <mergeCell ref="AD5:AE5"/>
    <mergeCell ref="AF5:AG5"/>
    <mergeCell ref="AA6:AB6"/>
    <mergeCell ref="AD6:AD7"/>
    <mergeCell ref="I5:I7"/>
    <mergeCell ref="J5:K5"/>
    <mergeCell ref="L5:M5"/>
    <mergeCell ref="C78:D78"/>
    <mergeCell ref="P78:S78"/>
    <mergeCell ref="C79:D79"/>
    <mergeCell ref="C80:D80"/>
    <mergeCell ref="C81:D81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U6:U7"/>
    <mergeCell ref="V6:V7"/>
    <mergeCell ref="Y6:Z6"/>
    <mergeCell ref="S87:U87"/>
    <mergeCell ref="G88:I88"/>
    <mergeCell ref="N88:O88"/>
    <mergeCell ref="P88:R88"/>
    <mergeCell ref="S88:U88"/>
    <mergeCell ref="C83:D83"/>
    <mergeCell ref="O83:U83"/>
    <mergeCell ref="C84:D84"/>
    <mergeCell ref="G85:R85"/>
    <mergeCell ref="G86:I86"/>
    <mergeCell ref="N86:O86"/>
    <mergeCell ref="P86:R86"/>
    <mergeCell ref="S86:U86"/>
    <mergeCell ref="AX5:AX7"/>
    <mergeCell ref="AY5:AY7"/>
    <mergeCell ref="A103:B103"/>
    <mergeCell ref="C103:D103"/>
    <mergeCell ref="G91:I91"/>
    <mergeCell ref="N91:O91"/>
    <mergeCell ref="P91:R91"/>
    <mergeCell ref="S91:U91"/>
    <mergeCell ref="A92:B92"/>
    <mergeCell ref="C92:D92"/>
    <mergeCell ref="H92:L92"/>
    <mergeCell ref="M92:O92"/>
    <mergeCell ref="P92:R92"/>
    <mergeCell ref="G89:I89"/>
    <mergeCell ref="N89:O89"/>
    <mergeCell ref="P89:R89"/>
    <mergeCell ref="S89:U89"/>
    <mergeCell ref="G90:I90"/>
    <mergeCell ref="N90:O90"/>
    <mergeCell ref="P90:R90"/>
    <mergeCell ref="S90:U90"/>
    <mergeCell ref="G87:I87"/>
    <mergeCell ref="N87:O87"/>
    <mergeCell ref="P87:R8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F10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1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632"/>
      <c r="K1" s="632"/>
      <c r="L1" s="632"/>
      <c r="M1" s="632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1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632"/>
      <c r="K2" s="632"/>
      <c r="L2" s="632"/>
      <c r="M2" s="632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1" s="394" customFormat="1" ht="20.25" customHeight="1" x14ac:dyDescent="0.4">
      <c r="A3" s="1279" t="s">
        <v>499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1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1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81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222" t="s">
        <v>581</v>
      </c>
      <c r="AY5" s="1222" t="s">
        <v>582</v>
      </c>
    </row>
    <row r="6" spans="1:51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8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222"/>
      <c r="AY6" s="1222"/>
    </row>
    <row r="7" spans="1:51" s="394" customFormat="1" ht="65.150000000000006" customHeight="1" x14ac:dyDescent="0.25">
      <c r="A7" s="1215"/>
      <c r="B7" s="1280"/>
      <c r="C7" s="1280"/>
      <c r="D7" s="1280"/>
      <c r="E7" s="635" t="s">
        <v>183</v>
      </c>
      <c r="F7" s="635" t="s">
        <v>5</v>
      </c>
      <c r="G7" s="635" t="s">
        <v>89</v>
      </c>
      <c r="H7" s="635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63"/>
      <c r="Y7" s="968" t="s">
        <v>118</v>
      </c>
      <c r="Z7" s="635" t="s">
        <v>5</v>
      </c>
      <c r="AA7" s="635" t="s">
        <v>89</v>
      </c>
      <c r="AB7" s="635" t="s">
        <v>2</v>
      </c>
      <c r="AC7" s="1268"/>
      <c r="AD7" s="1257"/>
      <c r="AE7" s="1257"/>
      <c r="AF7" s="1258"/>
      <c r="AG7" s="1249"/>
      <c r="AH7" s="1251"/>
      <c r="AI7" s="1251"/>
      <c r="AJ7" s="1243"/>
      <c r="AK7" s="1243"/>
      <c r="AL7" s="1243"/>
      <c r="AM7" s="1243"/>
      <c r="AN7" s="1244"/>
      <c r="AO7" s="1262"/>
      <c r="AP7" s="1263"/>
      <c r="AS7" s="394" t="s">
        <v>191</v>
      </c>
      <c r="AU7" s="394">
        <f>SUM(AU10:AU69)</f>
        <v>540</v>
      </c>
      <c r="AV7" s="394" t="e">
        <f>SUM(AV10:AV69)</f>
        <v>#VALUE!</v>
      </c>
      <c r="AW7" s="394" t="e">
        <f>AV7+AU7</f>
        <v>#VALUE!</v>
      </c>
      <c r="AX7" s="1222"/>
      <c r="AY7" s="1222"/>
    </row>
    <row r="8" spans="1:51" s="420" customFormat="1" ht="18" x14ac:dyDescent="0.4">
      <c r="A8" s="712">
        <v>1</v>
      </c>
      <c r="B8" s="631">
        <v>2</v>
      </c>
      <c r="C8" s="631">
        <v>3</v>
      </c>
      <c r="D8" s="631">
        <v>4</v>
      </c>
      <c r="E8" s="631">
        <v>5</v>
      </c>
      <c r="F8" s="631">
        <v>6</v>
      </c>
      <c r="G8" s="631">
        <v>7</v>
      </c>
      <c r="H8" s="631">
        <v>8</v>
      </c>
      <c r="I8" s="634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637">
        <v>18</v>
      </c>
      <c r="T8" s="410">
        <v>19</v>
      </c>
      <c r="U8" s="637">
        <v>20</v>
      </c>
      <c r="V8" s="410">
        <v>21</v>
      </c>
      <c r="W8" s="412">
        <v>22</v>
      </c>
      <c r="X8" s="413">
        <v>23</v>
      </c>
      <c r="Y8" s="969">
        <v>23</v>
      </c>
      <c r="Z8" s="414">
        <v>24</v>
      </c>
      <c r="AA8" s="631">
        <v>25</v>
      </c>
      <c r="AB8" s="414">
        <v>26</v>
      </c>
      <c r="AC8" s="634">
        <v>27</v>
      </c>
      <c r="AD8" s="414">
        <v>28</v>
      </c>
      <c r="AE8" s="636">
        <v>29</v>
      </c>
      <c r="AF8" s="414">
        <v>30</v>
      </c>
      <c r="AG8" s="416">
        <v>31</v>
      </c>
      <c r="AH8" s="414">
        <v>32</v>
      </c>
      <c r="AI8" s="409">
        <v>33</v>
      </c>
      <c r="AJ8" s="417">
        <v>34</v>
      </c>
      <c r="AK8" s="417">
        <v>35</v>
      </c>
      <c r="AL8" s="417">
        <v>36</v>
      </c>
      <c r="AM8" s="417">
        <v>37</v>
      </c>
      <c r="AN8" s="417">
        <v>38</v>
      </c>
      <c r="AO8" s="418">
        <v>39</v>
      </c>
      <c r="AP8" s="419">
        <v>40</v>
      </c>
      <c r="AX8" s="839"/>
      <c r="AY8" s="839"/>
    </row>
    <row r="9" spans="1:51" s="394" customFormat="1" ht="17.5" x14ac:dyDescent="0.35">
      <c r="A9" s="15"/>
      <c r="B9" s="421" t="s">
        <v>9</v>
      </c>
      <c r="C9" s="412"/>
      <c r="D9" s="412"/>
      <c r="E9" s="631"/>
      <c r="F9" s="631"/>
      <c r="G9" s="631"/>
      <c r="H9" s="631"/>
      <c r="I9" s="634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423"/>
      <c r="Y9" s="969"/>
      <c r="Z9" s="631"/>
      <c r="AA9" s="631"/>
      <c r="AB9" s="631"/>
      <c r="AC9" s="634"/>
      <c r="AD9" s="406"/>
      <c r="AE9" s="406"/>
      <c r="AF9" s="277"/>
      <c r="AG9" s="262"/>
      <c r="AH9" s="277"/>
      <c r="AI9" s="263"/>
      <c r="AJ9" s="264"/>
      <c r="AK9" s="264"/>
      <c r="AL9" s="264"/>
      <c r="AM9" s="264"/>
      <c r="AN9" s="264"/>
      <c r="AO9" s="422"/>
      <c r="AP9" s="424"/>
      <c r="AX9" s="841"/>
      <c r="AY9" s="841"/>
    </row>
    <row r="10" spans="1:51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970"/>
      <c r="Z10" s="271"/>
      <c r="AA10" s="274" t="s">
        <v>192</v>
      </c>
      <c r="AB10" s="271">
        <v>15</v>
      </c>
      <c r="AC10" s="426">
        <f t="shared" ref="AC10:AC54" si="0">Z10+AB10</f>
        <v>15</v>
      </c>
      <c r="AD10" s="296" t="s">
        <v>201</v>
      </c>
      <c r="AE10" s="294">
        <v>3</v>
      </c>
      <c r="AF10" s="257"/>
      <c r="AG10" s="258"/>
      <c r="AH10" s="257"/>
      <c r="AI10" s="259"/>
      <c r="AJ10" s="260"/>
      <c r="AK10" s="260"/>
      <c r="AL10" s="260"/>
      <c r="AM10" s="260"/>
      <c r="AN10" s="260"/>
      <c r="AO10" s="427">
        <f t="shared" ref="AO10:AO54" si="1">AC10+AE10+AG10+AI10+AJ10+AK10+AL10+AM10+AN10</f>
        <v>18</v>
      </c>
      <c r="AP10" s="423"/>
      <c r="AR10" s="428">
        <f t="shared" ref="AR10:AR54" si="2">I10+M10</f>
        <v>18</v>
      </c>
      <c r="AS10" s="429">
        <f t="shared" ref="AS10:AS54" si="3">AR10+O10</f>
        <v>18</v>
      </c>
      <c r="AT10" s="428">
        <f t="shared" ref="AT10:AT54" si="4">AR10</f>
        <v>18</v>
      </c>
      <c r="AU10" s="428">
        <f t="shared" ref="AU10:AU54" si="5">(((I10+M10)*18)-(17*18))+(O10*10)+Q10+R10+S10+T10+U10+V10</f>
        <v>18</v>
      </c>
      <c r="AV10" s="428">
        <f>(((AC10+AE10)*17)-(17*17))+(AG10*17)+AI10+AJ10+AK10+AL10+AM10+AN10</f>
        <v>17</v>
      </c>
      <c r="AW10" s="428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1" s="431" customFormat="1" ht="165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/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971" t="s">
        <v>147</v>
      </c>
      <c r="Z11" s="215">
        <v>7</v>
      </c>
      <c r="AA11" s="253" t="s">
        <v>148</v>
      </c>
      <c r="AB11" s="215">
        <v>13</v>
      </c>
      <c r="AC11" s="426">
        <f t="shared" si="0"/>
        <v>20</v>
      </c>
      <c r="AD11" s="280"/>
      <c r="AE11" s="256"/>
      <c r="AF11" s="253">
        <v>0</v>
      </c>
      <c r="AG11" s="258">
        <v>0</v>
      </c>
      <c r="AH11" s="253"/>
      <c r="AI11" s="259"/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427">
        <f t="shared" si="1"/>
        <v>20</v>
      </c>
      <c r="AP11" s="430" t="s">
        <v>149</v>
      </c>
      <c r="AQ11" s="428"/>
      <c r="AR11" s="428">
        <f t="shared" si="2"/>
        <v>20</v>
      </c>
      <c r="AS11" s="429">
        <f t="shared" si="3"/>
        <v>20</v>
      </c>
      <c r="AT11" s="428">
        <f t="shared" si="4"/>
        <v>20</v>
      </c>
      <c r="AU11" s="428">
        <f t="shared" si="5"/>
        <v>54</v>
      </c>
      <c r="AV11" s="428">
        <f>(((AC11+AE11)*17)-(17*17))+(AG11*17)+AI11+AJ11+AK11+AL11+AM11+AN11</f>
        <v>51</v>
      </c>
      <c r="AW11" s="428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1" s="428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972"/>
      <c r="Z12" s="427">
        <f>N12+P12+R12+T12+U12+V12+W12+X12+Y12</f>
        <v>21</v>
      </c>
      <c r="AA12" s="274" t="s">
        <v>148</v>
      </c>
      <c r="AB12" s="274">
        <v>13</v>
      </c>
      <c r="AC12" s="426">
        <f t="shared" si="0"/>
        <v>34</v>
      </c>
      <c r="AD12" s="432" t="s">
        <v>210</v>
      </c>
      <c r="AE12" s="294">
        <v>6</v>
      </c>
      <c r="AF12" s="257"/>
      <c r="AG12" s="258"/>
      <c r="AH12" s="257"/>
      <c r="AI12" s="259"/>
      <c r="AJ12" s="260"/>
      <c r="AK12" s="260"/>
      <c r="AL12" s="260"/>
      <c r="AM12" s="260"/>
      <c r="AN12" s="260"/>
      <c r="AO12" s="427">
        <f t="shared" si="1"/>
        <v>40</v>
      </c>
      <c r="AP12" s="433"/>
      <c r="AR12" s="428">
        <f t="shared" si="2"/>
        <v>19</v>
      </c>
      <c r="AS12" s="429">
        <f t="shared" si="3"/>
        <v>19</v>
      </c>
      <c r="AT12" s="428">
        <f t="shared" si="4"/>
        <v>19</v>
      </c>
      <c r="AU12" s="428">
        <f t="shared" si="5"/>
        <v>36</v>
      </c>
      <c r="AV12" s="428">
        <f>(((AC12+AE12)*17)-(17*17))+(AG12*17)+AI12+AJ12+AK12+AL12+AM12+AN12</f>
        <v>391</v>
      </c>
      <c r="AW12" s="428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1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438"/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>
        <f t="shared" si="8"/>
        <v>0</v>
      </c>
      <c r="X13" s="986"/>
      <c r="Y13" s="973"/>
      <c r="Z13" s="427"/>
      <c r="AA13" s="274"/>
      <c r="AB13" s="266"/>
      <c r="AC13" s="426"/>
      <c r="AD13" s="444"/>
      <c r="AE13" s="445"/>
      <c r="AF13" s="446"/>
      <c r="AG13" s="323"/>
      <c r="AH13" s="446"/>
      <c r="AI13" s="298"/>
      <c r="AJ13" s="299"/>
      <c r="AK13" s="299"/>
      <c r="AL13" s="299"/>
      <c r="AM13" s="299"/>
      <c r="AN13" s="299"/>
      <c r="AO13" s="427"/>
      <c r="AP13" s="447"/>
      <c r="AR13" s="428"/>
      <c r="AS13" s="429"/>
      <c r="AT13" s="428"/>
      <c r="AU13" s="428"/>
      <c r="AV13" s="428"/>
      <c r="AW13" s="428"/>
      <c r="AX13" s="859"/>
      <c r="AY13" s="859"/>
    </row>
    <row r="14" spans="1:51" s="454" customFormat="1" ht="67.5" customHeight="1" x14ac:dyDescent="0.35">
      <c r="A14" s="99">
        <v>4</v>
      </c>
      <c r="B14" s="388" t="s">
        <v>13</v>
      </c>
      <c r="C14" s="388" t="s">
        <v>49</v>
      </c>
      <c r="D14" s="213" t="s">
        <v>73</v>
      </c>
      <c r="E14" s="630" t="s">
        <v>380</v>
      </c>
      <c r="F14" s="619">
        <v>16</v>
      </c>
      <c r="G14" s="618" t="s">
        <v>141</v>
      </c>
      <c r="H14" s="619">
        <v>1</v>
      </c>
      <c r="I14" s="620">
        <v>17</v>
      </c>
      <c r="J14" s="621"/>
      <c r="K14" s="622"/>
      <c r="L14" s="621"/>
      <c r="M14" s="623"/>
      <c r="N14" s="624"/>
      <c r="O14" s="625"/>
      <c r="P14" s="345"/>
      <c r="Q14" s="348"/>
      <c r="R14" s="350"/>
      <c r="S14" s="350"/>
      <c r="T14" s="350"/>
      <c r="U14" s="350"/>
      <c r="V14" s="350"/>
      <c r="W14" s="261">
        <f t="shared" si="8"/>
        <v>17</v>
      </c>
      <c r="X14" s="986">
        <f t="shared" si="9"/>
        <v>0</v>
      </c>
      <c r="Y14" s="607" t="s">
        <v>225</v>
      </c>
      <c r="Z14" s="342">
        <v>24</v>
      </c>
      <c r="AA14" s="344" t="s">
        <v>226</v>
      </c>
      <c r="AB14" s="342">
        <v>1</v>
      </c>
      <c r="AC14" s="426">
        <f t="shared" si="0"/>
        <v>25</v>
      </c>
      <c r="AD14" s="269"/>
      <c r="AE14" s="448"/>
      <c r="AF14" s="345"/>
      <c r="AG14" s="449"/>
      <c r="AH14" s="345"/>
      <c r="AI14" s="450"/>
      <c r="AJ14" s="451"/>
      <c r="AK14" s="451"/>
      <c r="AL14" s="451"/>
      <c r="AM14" s="451"/>
      <c r="AN14" s="451"/>
      <c r="AO14" s="427">
        <f t="shared" si="1"/>
        <v>25</v>
      </c>
      <c r="AP14" s="452" t="s">
        <v>151</v>
      </c>
      <c r="AQ14" s="453"/>
      <c r="AR14" s="428">
        <f t="shared" si="2"/>
        <v>17</v>
      </c>
      <c r="AS14" s="429">
        <f t="shared" si="3"/>
        <v>17</v>
      </c>
      <c r="AT14" s="428">
        <f t="shared" si="4"/>
        <v>17</v>
      </c>
      <c r="AU14" s="428">
        <f t="shared" si="5"/>
        <v>0</v>
      </c>
      <c r="AV14" s="428">
        <f t="shared" ref="AV14:AV19" si="11">(((AC14+AE14)*17)-(17*17))+(AG14*17)+AI14+AJ14+AK14+AL14+AM14+AN14</f>
        <v>136</v>
      </c>
      <c r="AW14" s="428">
        <f t="shared" si="6"/>
        <v>136</v>
      </c>
      <c r="AX14" s="859">
        <f>(I14+K14+M14+Q14)-17</f>
        <v>0</v>
      </c>
      <c r="AY14" s="859">
        <f t="shared" si="10"/>
        <v>0</v>
      </c>
    </row>
    <row r="15" spans="1:51" s="454" customFormat="1" ht="68.5" customHeight="1" x14ac:dyDescent="0.35">
      <c r="A15" s="99">
        <v>5</v>
      </c>
      <c r="B15" s="388" t="s">
        <v>11</v>
      </c>
      <c r="C15" s="388" t="s">
        <v>6</v>
      </c>
      <c r="D15" s="213" t="s">
        <v>73</v>
      </c>
      <c r="E15" s="626" t="s">
        <v>413</v>
      </c>
      <c r="F15" s="619">
        <v>15</v>
      </c>
      <c r="G15" s="618"/>
      <c r="H15" s="619">
        <v>0</v>
      </c>
      <c r="I15" s="620">
        <v>15</v>
      </c>
      <c r="J15" s="621"/>
      <c r="K15" s="622"/>
      <c r="L15" s="621"/>
      <c r="M15" s="623"/>
      <c r="N15" s="627" t="s">
        <v>381</v>
      </c>
      <c r="O15" s="628"/>
      <c r="P15" s="346"/>
      <c r="Q15" s="348"/>
      <c r="R15" s="350"/>
      <c r="S15" s="350"/>
      <c r="T15" s="350"/>
      <c r="U15" s="350"/>
      <c r="V15" s="350"/>
      <c r="W15" s="261">
        <f t="shared" si="8"/>
        <v>15</v>
      </c>
      <c r="X15" s="986">
        <f t="shared" si="9"/>
        <v>-2</v>
      </c>
      <c r="Y15" s="607" t="s">
        <v>227</v>
      </c>
      <c r="Z15" s="342">
        <v>11</v>
      </c>
      <c r="AA15" s="344" t="s">
        <v>152</v>
      </c>
      <c r="AB15" s="342">
        <v>4</v>
      </c>
      <c r="AC15" s="426">
        <f t="shared" si="0"/>
        <v>15</v>
      </c>
      <c r="AD15" s="269"/>
      <c r="AE15" s="448"/>
      <c r="AF15" s="346" t="s">
        <v>171</v>
      </c>
      <c r="AG15" s="449">
        <v>4</v>
      </c>
      <c r="AH15" s="346"/>
      <c r="AI15" s="450"/>
      <c r="AJ15" s="451"/>
      <c r="AK15" s="451"/>
      <c r="AL15" s="451"/>
      <c r="AM15" s="451"/>
      <c r="AN15" s="451"/>
      <c r="AO15" s="427">
        <f t="shared" si="1"/>
        <v>19</v>
      </c>
      <c r="AP15" s="452"/>
      <c r="AQ15" s="453"/>
      <c r="AR15" s="428">
        <f t="shared" si="2"/>
        <v>15</v>
      </c>
      <c r="AS15" s="429">
        <f t="shared" si="3"/>
        <v>15</v>
      </c>
      <c r="AT15" s="428">
        <f t="shared" si="4"/>
        <v>15</v>
      </c>
      <c r="AU15" s="428">
        <f t="shared" si="5"/>
        <v>-36</v>
      </c>
      <c r="AV15" s="428">
        <f t="shared" si="11"/>
        <v>34</v>
      </c>
      <c r="AW15" s="428">
        <f t="shared" si="6"/>
        <v>-2</v>
      </c>
      <c r="AX15" s="859">
        <f>(I15+K15+M15+Q15)-17</f>
        <v>-2</v>
      </c>
      <c r="AY15" s="859">
        <f t="shared" si="10"/>
        <v>0</v>
      </c>
    </row>
    <row r="16" spans="1:51" s="454" customFormat="1" ht="46.5" customHeight="1" x14ac:dyDescent="0.35">
      <c r="A16" s="329">
        <v>6</v>
      </c>
      <c r="B16" s="388" t="s">
        <v>12</v>
      </c>
      <c r="C16" s="388" t="s">
        <v>6</v>
      </c>
      <c r="D16" s="213" t="s">
        <v>73</v>
      </c>
      <c r="E16" s="626" t="s">
        <v>382</v>
      </c>
      <c r="F16" s="619">
        <v>12</v>
      </c>
      <c r="G16" s="618" t="s">
        <v>383</v>
      </c>
      <c r="H16" s="619">
        <v>4</v>
      </c>
      <c r="I16" s="620">
        <v>16</v>
      </c>
      <c r="J16" s="621"/>
      <c r="K16" s="622"/>
      <c r="L16" s="621"/>
      <c r="M16" s="623"/>
      <c r="N16" s="627" t="s">
        <v>384</v>
      </c>
      <c r="O16" s="628"/>
      <c r="P16" s="346"/>
      <c r="Q16" s="348"/>
      <c r="R16" s="350"/>
      <c r="S16" s="350"/>
      <c r="T16" s="350"/>
      <c r="U16" s="350"/>
      <c r="V16" s="350"/>
      <c r="W16" s="261">
        <f t="shared" si="8"/>
        <v>16</v>
      </c>
      <c r="X16" s="986">
        <f t="shared" si="9"/>
        <v>-1</v>
      </c>
      <c r="Y16" s="607" t="s">
        <v>228</v>
      </c>
      <c r="Z16" s="342">
        <v>8</v>
      </c>
      <c r="AA16" s="344" t="s">
        <v>229</v>
      </c>
      <c r="AB16" s="342">
        <v>10</v>
      </c>
      <c r="AC16" s="426">
        <f t="shared" si="0"/>
        <v>18</v>
      </c>
      <c r="AD16" s="269"/>
      <c r="AE16" s="448"/>
      <c r="AF16" s="346" t="s">
        <v>172</v>
      </c>
      <c r="AG16" s="449">
        <v>4</v>
      </c>
      <c r="AH16" s="346"/>
      <c r="AI16" s="450"/>
      <c r="AJ16" s="451"/>
      <c r="AK16" s="451"/>
      <c r="AL16" s="451"/>
      <c r="AM16" s="451"/>
      <c r="AN16" s="451"/>
      <c r="AO16" s="427">
        <f t="shared" si="1"/>
        <v>22</v>
      </c>
      <c r="AP16" s="452"/>
      <c r="AQ16" s="453"/>
      <c r="AR16" s="428">
        <f t="shared" si="2"/>
        <v>16</v>
      </c>
      <c r="AS16" s="429">
        <f t="shared" si="3"/>
        <v>16</v>
      </c>
      <c r="AT16" s="428">
        <f t="shared" si="4"/>
        <v>16</v>
      </c>
      <c r="AU16" s="428">
        <f t="shared" si="5"/>
        <v>-18</v>
      </c>
      <c r="AV16" s="428">
        <f t="shared" si="11"/>
        <v>85</v>
      </c>
      <c r="AW16" s="428">
        <f t="shared" si="6"/>
        <v>67</v>
      </c>
      <c r="AX16" s="859">
        <f t="shared" ref="AX16:AX68" si="12">(I16+K16+M16+Q16)-17</f>
        <v>-1</v>
      </c>
      <c r="AY16" s="859">
        <f t="shared" si="10"/>
        <v>0</v>
      </c>
    </row>
    <row r="17" spans="1:52" s="454" customFormat="1" ht="62" x14ac:dyDescent="0.35">
      <c r="A17" s="329">
        <v>7</v>
      </c>
      <c r="B17" s="388" t="s">
        <v>14</v>
      </c>
      <c r="C17" s="388" t="s">
        <v>6</v>
      </c>
      <c r="D17" s="213" t="s">
        <v>73</v>
      </c>
      <c r="E17" s="626" t="s">
        <v>385</v>
      </c>
      <c r="F17" s="619">
        <v>11</v>
      </c>
      <c r="G17" s="618" t="s">
        <v>386</v>
      </c>
      <c r="H17" s="619">
        <v>4</v>
      </c>
      <c r="I17" s="620">
        <v>15</v>
      </c>
      <c r="J17" s="621"/>
      <c r="K17" s="622"/>
      <c r="L17" s="621"/>
      <c r="M17" s="623"/>
      <c r="N17" s="627" t="s">
        <v>387</v>
      </c>
      <c r="O17" s="628"/>
      <c r="P17" s="346"/>
      <c r="Q17" s="348"/>
      <c r="R17" s="350"/>
      <c r="S17" s="350"/>
      <c r="T17" s="350"/>
      <c r="U17" s="350"/>
      <c r="V17" s="350"/>
      <c r="W17" s="261">
        <f t="shared" si="8"/>
        <v>15</v>
      </c>
      <c r="X17" s="986">
        <f t="shared" si="9"/>
        <v>-2</v>
      </c>
      <c r="Y17" s="607" t="s">
        <v>230</v>
      </c>
      <c r="Z17" s="342">
        <v>14</v>
      </c>
      <c r="AA17" s="344" t="s">
        <v>153</v>
      </c>
      <c r="AB17" s="342">
        <v>4</v>
      </c>
      <c r="AC17" s="426">
        <f t="shared" si="0"/>
        <v>18</v>
      </c>
      <c r="AD17" s="269"/>
      <c r="AE17" s="448"/>
      <c r="AF17" s="346" t="s">
        <v>173</v>
      </c>
      <c r="AG17" s="449">
        <v>4</v>
      </c>
      <c r="AH17" s="346"/>
      <c r="AI17" s="450"/>
      <c r="AJ17" s="451"/>
      <c r="AK17" s="451"/>
      <c r="AL17" s="451"/>
      <c r="AM17" s="451"/>
      <c r="AN17" s="451"/>
      <c r="AO17" s="427">
        <f t="shared" si="1"/>
        <v>22</v>
      </c>
      <c r="AP17" s="452"/>
      <c r="AQ17" s="453"/>
      <c r="AR17" s="428">
        <f t="shared" si="2"/>
        <v>15</v>
      </c>
      <c r="AS17" s="429">
        <f t="shared" si="3"/>
        <v>15</v>
      </c>
      <c r="AT17" s="428">
        <f t="shared" si="4"/>
        <v>15</v>
      </c>
      <c r="AU17" s="428">
        <f t="shared" si="5"/>
        <v>-36</v>
      </c>
      <c r="AV17" s="428">
        <f t="shared" si="11"/>
        <v>85</v>
      </c>
      <c r="AW17" s="428">
        <f t="shared" si="6"/>
        <v>49</v>
      </c>
      <c r="AX17" s="859">
        <f t="shared" si="12"/>
        <v>-2</v>
      </c>
      <c r="AY17" s="859">
        <f t="shared" si="10"/>
        <v>0</v>
      </c>
    </row>
    <row r="18" spans="1:52" s="454" customFormat="1" ht="62" x14ac:dyDescent="0.35">
      <c r="A18" s="329">
        <v>8</v>
      </c>
      <c r="B18" s="388" t="s">
        <v>15</v>
      </c>
      <c r="C18" s="388" t="s">
        <v>6</v>
      </c>
      <c r="D18" s="213" t="s">
        <v>73</v>
      </c>
      <c r="E18" s="626" t="s">
        <v>400</v>
      </c>
      <c r="F18" s="619">
        <v>17</v>
      </c>
      <c r="G18" s="618" t="s">
        <v>388</v>
      </c>
      <c r="H18" s="619">
        <v>4</v>
      </c>
      <c r="I18" s="620">
        <v>21</v>
      </c>
      <c r="J18" s="621"/>
      <c r="K18" s="622"/>
      <c r="L18" s="621"/>
      <c r="M18" s="623"/>
      <c r="N18" s="629"/>
      <c r="O18" s="625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607" t="s">
        <v>231</v>
      </c>
      <c r="Z18" s="342">
        <v>11</v>
      </c>
      <c r="AA18" s="344" t="s">
        <v>154</v>
      </c>
      <c r="AB18" s="342">
        <v>4</v>
      </c>
      <c r="AC18" s="426">
        <f t="shared" si="0"/>
        <v>15</v>
      </c>
      <c r="AD18" s="269"/>
      <c r="AE18" s="448"/>
      <c r="AF18" s="346" t="s">
        <v>174</v>
      </c>
      <c r="AG18" s="449">
        <v>4</v>
      </c>
      <c r="AH18" s="346"/>
      <c r="AI18" s="450"/>
      <c r="AJ18" s="451"/>
      <c r="AK18" s="451"/>
      <c r="AL18" s="451"/>
      <c r="AM18" s="451"/>
      <c r="AN18" s="451"/>
      <c r="AO18" s="427">
        <f t="shared" si="1"/>
        <v>19</v>
      </c>
      <c r="AP18" s="452"/>
      <c r="AQ18" s="453"/>
      <c r="AR18" s="428">
        <f t="shared" si="2"/>
        <v>21</v>
      </c>
      <c r="AS18" s="429">
        <f t="shared" si="3"/>
        <v>21</v>
      </c>
      <c r="AT18" s="428">
        <f t="shared" si="4"/>
        <v>21</v>
      </c>
      <c r="AU18" s="428">
        <f t="shared" si="5"/>
        <v>72</v>
      </c>
      <c r="AV18" s="428">
        <f t="shared" si="11"/>
        <v>34</v>
      </c>
      <c r="AW18" s="428">
        <f t="shared" si="6"/>
        <v>106</v>
      </c>
      <c r="AX18" s="859">
        <f t="shared" si="12"/>
        <v>4</v>
      </c>
      <c r="AY18" s="859">
        <f t="shared" si="10"/>
        <v>0</v>
      </c>
    </row>
    <row r="19" spans="1:52" s="454" customFormat="1" ht="46.5" x14ac:dyDescent="0.35">
      <c r="A19" s="329">
        <v>9</v>
      </c>
      <c r="B19" s="388" t="s">
        <v>224</v>
      </c>
      <c r="C19" s="388" t="s">
        <v>6</v>
      </c>
      <c r="D19" s="213" t="s">
        <v>73</v>
      </c>
      <c r="E19" s="626" t="s">
        <v>389</v>
      </c>
      <c r="F19" s="619">
        <v>11</v>
      </c>
      <c r="G19" s="618" t="s">
        <v>390</v>
      </c>
      <c r="H19" s="619">
        <v>4</v>
      </c>
      <c r="I19" s="620">
        <v>15</v>
      </c>
      <c r="J19" s="621"/>
      <c r="K19" s="622"/>
      <c r="L19" s="621"/>
      <c r="M19" s="623"/>
      <c r="N19" s="627" t="s">
        <v>391</v>
      </c>
      <c r="O19" s="628"/>
      <c r="P19" s="346"/>
      <c r="Q19" s="348"/>
      <c r="R19" s="350"/>
      <c r="S19" s="350"/>
      <c r="T19" s="350"/>
      <c r="U19" s="350"/>
      <c r="V19" s="350"/>
      <c r="W19" s="261">
        <f t="shared" si="8"/>
        <v>15</v>
      </c>
      <c r="X19" s="986">
        <f t="shared" si="9"/>
        <v>-2</v>
      </c>
      <c r="Y19" s="607" t="s">
        <v>232</v>
      </c>
      <c r="Z19" s="342">
        <v>15</v>
      </c>
      <c r="AA19" s="344" t="s">
        <v>175</v>
      </c>
      <c r="AB19" s="342">
        <v>4</v>
      </c>
      <c r="AC19" s="426">
        <f t="shared" si="0"/>
        <v>19</v>
      </c>
      <c r="AD19" s="269"/>
      <c r="AE19" s="448"/>
      <c r="AF19" s="346"/>
      <c r="AG19" s="449"/>
      <c r="AH19" s="346"/>
      <c r="AI19" s="450"/>
      <c r="AJ19" s="451"/>
      <c r="AK19" s="451"/>
      <c r="AL19" s="451"/>
      <c r="AM19" s="451"/>
      <c r="AN19" s="451"/>
      <c r="AO19" s="427">
        <f t="shared" si="1"/>
        <v>19</v>
      </c>
      <c r="AP19" s="452"/>
      <c r="AQ19" s="453"/>
      <c r="AR19" s="428">
        <f t="shared" si="2"/>
        <v>15</v>
      </c>
      <c r="AS19" s="429">
        <f t="shared" si="3"/>
        <v>15</v>
      </c>
      <c r="AT19" s="428">
        <f t="shared" si="4"/>
        <v>15</v>
      </c>
      <c r="AU19" s="428">
        <f t="shared" si="5"/>
        <v>-36</v>
      </c>
      <c r="AV19" s="428">
        <f t="shared" si="11"/>
        <v>34</v>
      </c>
      <c r="AW19" s="428">
        <f t="shared" si="6"/>
        <v>-2</v>
      </c>
      <c r="AX19" s="859">
        <f t="shared" si="12"/>
        <v>-2</v>
      </c>
      <c r="AY19" s="859">
        <f t="shared" si="10"/>
        <v>0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ref="I20:I71" si="13">F20+H20</f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>
        <f t="shared" si="8"/>
        <v>0</v>
      </c>
      <c r="X20" s="986"/>
      <c r="Y20" s="974"/>
      <c r="Z20" s="455"/>
      <c r="AA20" s="274"/>
      <c r="AB20" s="455"/>
      <c r="AC20" s="426"/>
      <c r="AD20" s="296"/>
      <c r="AE20" s="294"/>
      <c r="AF20" s="456"/>
      <c r="AG20" s="457"/>
      <c r="AH20" s="456"/>
      <c r="AI20" s="458"/>
      <c r="AJ20" s="459"/>
      <c r="AK20" s="459"/>
      <c r="AL20" s="459"/>
      <c r="AM20" s="459"/>
      <c r="AN20" s="459"/>
      <c r="AO20" s="427"/>
      <c r="AP20" s="460"/>
      <c r="AR20" s="428"/>
      <c r="AS20" s="429"/>
      <c r="AT20" s="428"/>
      <c r="AU20" s="428"/>
      <c r="AV20" s="428"/>
      <c r="AW20" s="428"/>
      <c r="AX20" s="859"/>
      <c r="AY20" s="859"/>
      <c r="AZ20" s="454"/>
    </row>
    <row r="21" spans="1:52" s="46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3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975" t="s">
        <v>221</v>
      </c>
      <c r="Z21" s="215">
        <v>12</v>
      </c>
      <c r="AA21" s="253" t="s">
        <v>122</v>
      </c>
      <c r="AB21" s="215">
        <v>7</v>
      </c>
      <c r="AC21" s="426">
        <f t="shared" si="0"/>
        <v>19</v>
      </c>
      <c r="AD21" s="280"/>
      <c r="AE21" s="256"/>
      <c r="AF21" s="339"/>
      <c r="AG21" s="323"/>
      <c r="AH21" s="339"/>
      <c r="AI21" s="298"/>
      <c r="AJ21" s="299"/>
      <c r="AK21" s="299"/>
      <c r="AL21" s="299"/>
      <c r="AM21" s="299"/>
      <c r="AN21" s="299"/>
      <c r="AO21" s="427">
        <f t="shared" si="1"/>
        <v>19</v>
      </c>
      <c r="AP21" s="447"/>
      <c r="AQ21" s="395"/>
      <c r="AR21" s="428">
        <f t="shared" si="2"/>
        <v>22</v>
      </c>
      <c r="AS21" s="429">
        <f t="shared" si="3"/>
        <v>22</v>
      </c>
      <c r="AT21" s="428">
        <f t="shared" si="4"/>
        <v>22</v>
      </c>
      <c r="AU21" s="428">
        <f t="shared" si="5"/>
        <v>90</v>
      </c>
      <c r="AV21" s="428" t="e">
        <f>L21+N21+(P21*10)+R21+S21+T21+U21+V21+W21</f>
        <v>#VALUE!</v>
      </c>
      <c r="AW21" s="428" t="e">
        <f t="shared" si="6"/>
        <v>#VALUE!</v>
      </c>
      <c r="AX21" s="859">
        <f t="shared" si="12"/>
        <v>5</v>
      </c>
      <c r="AY21" s="859">
        <f t="shared" si="10"/>
        <v>0</v>
      </c>
      <c r="AZ21" s="454"/>
    </row>
    <row r="22" spans="1:52" s="46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3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976" t="s">
        <v>124</v>
      </c>
      <c r="Z22" s="215">
        <v>15</v>
      </c>
      <c r="AA22" s="253" t="s">
        <v>123</v>
      </c>
      <c r="AB22" s="215">
        <v>4</v>
      </c>
      <c r="AC22" s="426">
        <f t="shared" si="0"/>
        <v>19</v>
      </c>
      <c r="AD22" s="280"/>
      <c r="AE22" s="256"/>
      <c r="AF22" s="317" t="s">
        <v>169</v>
      </c>
      <c r="AG22" s="262">
        <v>2</v>
      </c>
      <c r="AH22" s="317"/>
      <c r="AI22" s="263"/>
      <c r="AJ22" s="264"/>
      <c r="AK22" s="264"/>
      <c r="AL22" s="264"/>
      <c r="AM22" s="264"/>
      <c r="AN22" s="264"/>
      <c r="AO22" s="427">
        <f t="shared" si="1"/>
        <v>21</v>
      </c>
      <c r="AP22" s="424"/>
      <c r="AQ22" s="394"/>
      <c r="AR22" s="428">
        <f t="shared" si="2"/>
        <v>19</v>
      </c>
      <c r="AS22" s="429">
        <f t="shared" si="3"/>
        <v>19</v>
      </c>
      <c r="AT22" s="428">
        <f t="shared" si="4"/>
        <v>19</v>
      </c>
      <c r="AU22" s="428">
        <f t="shared" si="5"/>
        <v>36</v>
      </c>
      <c r="AV22" s="428">
        <f>L22+N22+(P22*10)+R22+S22+T22+U22+V22+W22</f>
        <v>19</v>
      </c>
      <c r="AW22" s="428">
        <f t="shared" si="6"/>
        <v>55</v>
      </c>
      <c r="AX22" s="859">
        <f t="shared" si="12"/>
        <v>2</v>
      </c>
      <c r="AY22" s="859">
        <f t="shared" si="10"/>
        <v>0</v>
      </c>
      <c r="AZ22" s="454"/>
    </row>
    <row r="23" spans="1:52" s="46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3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976" t="s">
        <v>222</v>
      </c>
      <c r="Z23" s="215">
        <v>15</v>
      </c>
      <c r="AA23" s="253" t="s">
        <v>125</v>
      </c>
      <c r="AB23" s="215">
        <v>4</v>
      </c>
      <c r="AC23" s="426">
        <f t="shared" si="0"/>
        <v>19</v>
      </c>
      <c r="AD23" s="280"/>
      <c r="AE23" s="256"/>
      <c r="AF23" s="317" t="s">
        <v>170</v>
      </c>
      <c r="AG23" s="262">
        <v>2</v>
      </c>
      <c r="AH23" s="317"/>
      <c r="AI23" s="263"/>
      <c r="AJ23" s="264"/>
      <c r="AK23" s="264"/>
      <c r="AL23" s="264"/>
      <c r="AM23" s="264"/>
      <c r="AN23" s="264"/>
      <c r="AO23" s="427">
        <f t="shared" si="1"/>
        <v>21</v>
      </c>
      <c r="AP23" s="424"/>
      <c r="AQ23" s="394"/>
      <c r="AR23" s="428">
        <f t="shared" si="2"/>
        <v>19</v>
      </c>
      <c r="AS23" s="429">
        <f t="shared" si="3"/>
        <v>19</v>
      </c>
      <c r="AT23" s="428">
        <f t="shared" si="4"/>
        <v>19</v>
      </c>
      <c r="AU23" s="428">
        <f t="shared" si="5"/>
        <v>36</v>
      </c>
      <c r="AV23" s="428" t="e">
        <f>L23+N23+(P23*10)+R23+S23+T23+U23+V23+W23</f>
        <v>#VALUE!</v>
      </c>
      <c r="AW23" s="428" t="e">
        <f t="shared" si="6"/>
        <v>#VALUE!</v>
      </c>
      <c r="AX23" s="859">
        <f t="shared" si="12"/>
        <v>2</v>
      </c>
      <c r="AY23" s="859">
        <f t="shared" si="10"/>
        <v>0</v>
      </c>
      <c r="AZ23" s="454"/>
    </row>
    <row r="24" spans="1:52" s="46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3"/>
        <v>16</v>
      </c>
      <c r="J24" s="280"/>
      <c r="K24" s="379"/>
      <c r="L24" s="255" t="s">
        <v>394</v>
      </c>
      <c r="M24" s="256">
        <v>3</v>
      </c>
      <c r="N24" s="358" t="s">
        <v>490</v>
      </c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986">
        <f t="shared" si="9"/>
        <v>2</v>
      </c>
      <c r="Y24" s="976" t="s">
        <v>233</v>
      </c>
      <c r="Z24" s="215">
        <v>18</v>
      </c>
      <c r="AA24" s="253" t="s">
        <v>126</v>
      </c>
      <c r="AB24" s="215">
        <v>4</v>
      </c>
      <c r="AC24" s="426">
        <f t="shared" si="0"/>
        <v>22</v>
      </c>
      <c r="AD24" s="280"/>
      <c r="AE24" s="256"/>
      <c r="AF24" s="317"/>
      <c r="AG24" s="262"/>
      <c r="AH24" s="317"/>
      <c r="AI24" s="263"/>
      <c r="AJ24" s="264"/>
      <c r="AK24" s="264"/>
      <c r="AL24" s="264"/>
      <c r="AM24" s="264"/>
      <c r="AN24" s="264"/>
      <c r="AO24" s="427">
        <f t="shared" si="1"/>
        <v>22</v>
      </c>
      <c r="AP24" s="424"/>
      <c r="AQ24" s="394"/>
      <c r="AR24" s="428">
        <f t="shared" si="2"/>
        <v>19</v>
      </c>
      <c r="AS24" s="429">
        <f t="shared" si="3"/>
        <v>19</v>
      </c>
      <c r="AT24" s="428">
        <f t="shared" si="4"/>
        <v>19</v>
      </c>
      <c r="AU24" s="428">
        <f t="shared" si="5"/>
        <v>36</v>
      </c>
      <c r="AV24" s="428" t="e">
        <f>L24+N24+(P24*10)+R24+S24+T24+U24+V24+W24</f>
        <v>#VALUE!</v>
      </c>
      <c r="AW24" s="428" t="e">
        <f t="shared" si="6"/>
        <v>#VALUE!</v>
      </c>
      <c r="AX24" s="859">
        <f t="shared" si="12"/>
        <v>2</v>
      </c>
      <c r="AY24" s="859">
        <f t="shared" si="10"/>
        <v>0</v>
      </c>
      <c r="AZ24" s="454"/>
    </row>
    <row r="25" spans="1:52" s="46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3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976"/>
      <c r="Z25" s="215"/>
      <c r="AA25" s="253"/>
      <c r="AB25" s="215"/>
      <c r="AC25" s="426"/>
      <c r="AD25" s="280"/>
      <c r="AE25" s="256"/>
      <c r="AF25" s="317"/>
      <c r="AG25" s="262"/>
      <c r="AH25" s="317"/>
      <c r="AI25" s="263"/>
      <c r="AJ25" s="264"/>
      <c r="AK25" s="264"/>
      <c r="AL25" s="264"/>
      <c r="AM25" s="264"/>
      <c r="AN25" s="264"/>
      <c r="AO25" s="427"/>
      <c r="AP25" s="424"/>
      <c r="AQ25" s="394"/>
      <c r="AR25" s="428">
        <f t="shared" si="2"/>
        <v>19</v>
      </c>
      <c r="AS25" s="429"/>
      <c r="AT25" s="428">
        <f t="shared" si="4"/>
        <v>19</v>
      </c>
      <c r="AU25" s="428"/>
      <c r="AV25" s="428"/>
      <c r="AW25" s="428"/>
      <c r="AX25" s="859">
        <f t="shared" si="12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3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>
        <f t="shared" si="8"/>
        <v>0</v>
      </c>
      <c r="X26" s="986"/>
      <c r="Y26" s="974"/>
      <c r="Z26" s="266"/>
      <c r="AA26" s="274"/>
      <c r="AB26" s="266"/>
      <c r="AC26" s="426"/>
      <c r="AD26" s="296"/>
      <c r="AE26" s="294"/>
      <c r="AF26" s="446"/>
      <c r="AG26" s="323"/>
      <c r="AH26" s="446"/>
      <c r="AI26" s="298"/>
      <c r="AJ26" s="299"/>
      <c r="AK26" s="299"/>
      <c r="AL26" s="299"/>
      <c r="AM26" s="299"/>
      <c r="AN26" s="299"/>
      <c r="AO26" s="427"/>
      <c r="AP26" s="447"/>
      <c r="AR26" s="428"/>
      <c r="AS26" s="429"/>
      <c r="AT26" s="428"/>
      <c r="AU26" s="428"/>
      <c r="AV26" s="428"/>
      <c r="AW26" s="428"/>
      <c r="AX26" s="859"/>
      <c r="AY26" s="859"/>
      <c r="AZ26" s="454"/>
    </row>
    <row r="27" spans="1:52" s="395" customFormat="1" ht="46.5" x14ac:dyDescent="0.35">
      <c r="A27" s="22">
        <v>15</v>
      </c>
      <c r="B27" s="283" t="s">
        <v>17</v>
      </c>
      <c r="C27" s="283" t="s">
        <v>50</v>
      </c>
      <c r="D27" s="603" t="s">
        <v>75</v>
      </c>
      <c r="E27" s="604" t="s">
        <v>326</v>
      </c>
      <c r="F27" s="342">
        <v>12</v>
      </c>
      <c r="G27" s="605" t="s">
        <v>138</v>
      </c>
      <c r="H27" s="342">
        <v>3</v>
      </c>
      <c r="I27" s="254">
        <f t="shared" si="13"/>
        <v>15</v>
      </c>
      <c r="J27" s="615" t="s">
        <v>424</v>
      </c>
      <c r="K27" s="379">
        <v>2</v>
      </c>
      <c r="L27" s="606"/>
      <c r="M27" s="278"/>
      <c r="N27" s="253" t="s">
        <v>446</v>
      </c>
      <c r="O27" s="258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17</v>
      </c>
      <c r="X27" s="986">
        <f t="shared" si="9"/>
        <v>0</v>
      </c>
      <c r="Y27" s="977" t="s">
        <v>194</v>
      </c>
      <c r="Z27" s="271">
        <v>13</v>
      </c>
      <c r="AA27" s="465" t="s">
        <v>127</v>
      </c>
      <c r="AB27" s="271">
        <v>3</v>
      </c>
      <c r="AC27" s="426">
        <f t="shared" si="0"/>
        <v>16</v>
      </c>
      <c r="AD27" s="296" t="s">
        <v>193</v>
      </c>
      <c r="AE27" s="294">
        <v>3</v>
      </c>
      <c r="AF27" s="272" t="s">
        <v>176</v>
      </c>
      <c r="AG27" s="297">
        <v>2</v>
      </c>
      <c r="AH27" s="272"/>
      <c r="AI27" s="265"/>
      <c r="AJ27" s="260">
        <v>0</v>
      </c>
      <c r="AK27" s="260">
        <v>0</v>
      </c>
      <c r="AL27" s="260">
        <v>0</v>
      </c>
      <c r="AM27" s="260">
        <v>0</v>
      </c>
      <c r="AN27" s="260">
        <v>0</v>
      </c>
      <c r="AO27" s="427">
        <f t="shared" si="1"/>
        <v>21</v>
      </c>
      <c r="AP27" s="447"/>
      <c r="AR27" s="428">
        <f t="shared" si="2"/>
        <v>15</v>
      </c>
      <c r="AS27" s="429">
        <f t="shared" si="3"/>
        <v>15</v>
      </c>
      <c r="AT27" s="428">
        <f t="shared" si="4"/>
        <v>15</v>
      </c>
      <c r="AU27" s="428">
        <f t="shared" si="5"/>
        <v>-36</v>
      </c>
      <c r="AV27" s="428">
        <f t="shared" ref="AV27:AV31" si="14">(((AC27+AE27)*17)-(17*17))+(AG27*17)+AI27+AJ27+AK27+AL27+AM27+AN27</f>
        <v>68</v>
      </c>
      <c r="AW27" s="428">
        <f t="shared" si="6"/>
        <v>32</v>
      </c>
      <c r="AX27" s="859">
        <f t="shared" si="12"/>
        <v>0</v>
      </c>
      <c r="AY27" s="859">
        <f t="shared" si="10"/>
        <v>0</v>
      </c>
      <c r="AZ27" s="454"/>
    </row>
    <row r="28" spans="1:52" s="395" customFormat="1" ht="62" x14ac:dyDescent="0.35">
      <c r="A28" s="22">
        <v>16</v>
      </c>
      <c r="B28" s="283" t="s">
        <v>18</v>
      </c>
      <c r="C28" s="283" t="s">
        <v>6</v>
      </c>
      <c r="D28" s="215" t="s">
        <v>75</v>
      </c>
      <c r="E28" s="607" t="s">
        <v>340</v>
      </c>
      <c r="F28" s="342">
        <v>14</v>
      </c>
      <c r="G28" s="344" t="s">
        <v>327</v>
      </c>
      <c r="H28" s="342">
        <v>2</v>
      </c>
      <c r="I28" s="254">
        <f t="shared" si="13"/>
        <v>16</v>
      </c>
      <c r="J28" s="255"/>
      <c r="K28" s="379"/>
      <c r="L28" s="609" t="s">
        <v>401</v>
      </c>
      <c r="M28" s="278">
        <v>3</v>
      </c>
      <c r="N28" s="342" t="s">
        <v>328</v>
      </c>
      <c r="O28" s="258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19</v>
      </c>
      <c r="X28" s="986">
        <f t="shared" si="9"/>
        <v>2</v>
      </c>
      <c r="Y28" s="978" t="s">
        <v>212</v>
      </c>
      <c r="Z28" s="271">
        <v>10</v>
      </c>
      <c r="AA28" s="290" t="s">
        <v>177</v>
      </c>
      <c r="AB28" s="271">
        <v>6</v>
      </c>
      <c r="AC28" s="426">
        <f t="shared" si="0"/>
        <v>16</v>
      </c>
      <c r="AD28" s="432" t="s">
        <v>195</v>
      </c>
      <c r="AE28" s="294">
        <v>6</v>
      </c>
      <c r="AF28" s="272" t="s">
        <v>178</v>
      </c>
      <c r="AG28" s="297">
        <v>2</v>
      </c>
      <c r="AH28" s="272"/>
      <c r="AI28" s="265"/>
      <c r="AJ28" s="260">
        <v>0</v>
      </c>
      <c r="AK28" s="260">
        <v>0</v>
      </c>
      <c r="AL28" s="260">
        <v>0</v>
      </c>
      <c r="AM28" s="260">
        <v>0</v>
      </c>
      <c r="AN28" s="260">
        <v>0</v>
      </c>
      <c r="AO28" s="427">
        <f t="shared" si="1"/>
        <v>24</v>
      </c>
      <c r="AP28" s="447"/>
      <c r="AR28" s="428">
        <f t="shared" si="2"/>
        <v>19</v>
      </c>
      <c r="AS28" s="429">
        <f t="shared" si="3"/>
        <v>19</v>
      </c>
      <c r="AT28" s="428">
        <f t="shared" si="4"/>
        <v>19</v>
      </c>
      <c r="AU28" s="428">
        <f t="shared" si="5"/>
        <v>36</v>
      </c>
      <c r="AV28" s="428">
        <f t="shared" si="14"/>
        <v>119</v>
      </c>
      <c r="AW28" s="428">
        <f t="shared" si="6"/>
        <v>155</v>
      </c>
      <c r="AX28" s="859">
        <f t="shared" si="12"/>
        <v>2</v>
      </c>
      <c r="AY28" s="859">
        <f t="shared" si="10"/>
        <v>0</v>
      </c>
      <c r="AZ28" s="454"/>
    </row>
    <row r="29" spans="1:52" s="395" customFormat="1" ht="71.5" customHeight="1" x14ac:dyDescent="0.35">
      <c r="A29" s="22">
        <v>17</v>
      </c>
      <c r="B29" s="283" t="s">
        <v>19</v>
      </c>
      <c r="C29" s="283" t="s">
        <v>6</v>
      </c>
      <c r="D29" s="215" t="s">
        <v>75</v>
      </c>
      <c r="E29" s="616" t="s">
        <v>374</v>
      </c>
      <c r="F29" s="215">
        <v>8</v>
      </c>
      <c r="G29" s="253" t="s">
        <v>329</v>
      </c>
      <c r="H29" s="215">
        <v>4</v>
      </c>
      <c r="I29" s="254">
        <f t="shared" si="13"/>
        <v>12</v>
      </c>
      <c r="J29" s="255"/>
      <c r="K29" s="379"/>
      <c r="L29" s="611" t="s">
        <v>402</v>
      </c>
      <c r="M29" s="256">
        <v>6</v>
      </c>
      <c r="N29" s="342" t="s">
        <v>330</v>
      </c>
      <c r="O29" s="258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18</v>
      </c>
      <c r="X29" s="986">
        <f t="shared" si="9"/>
        <v>1</v>
      </c>
      <c r="Y29" s="978" t="s">
        <v>197</v>
      </c>
      <c r="Z29" s="271">
        <v>12</v>
      </c>
      <c r="AA29" s="255"/>
      <c r="AB29" s="271">
        <v>0</v>
      </c>
      <c r="AC29" s="426">
        <f t="shared" si="0"/>
        <v>12</v>
      </c>
      <c r="AD29" s="432" t="s">
        <v>196</v>
      </c>
      <c r="AE29" s="294">
        <v>6</v>
      </c>
      <c r="AF29" s="272"/>
      <c r="AG29" s="297">
        <v>0</v>
      </c>
      <c r="AH29" s="272"/>
      <c r="AI29" s="265"/>
      <c r="AJ29" s="260">
        <v>0</v>
      </c>
      <c r="AK29" s="260">
        <v>0</v>
      </c>
      <c r="AL29" s="260">
        <v>0</v>
      </c>
      <c r="AM29" s="260">
        <v>0</v>
      </c>
      <c r="AN29" s="260">
        <v>0</v>
      </c>
      <c r="AO29" s="427">
        <f t="shared" si="1"/>
        <v>18</v>
      </c>
      <c r="AP29" s="447"/>
      <c r="AR29" s="428">
        <f t="shared" si="2"/>
        <v>18</v>
      </c>
      <c r="AS29" s="429">
        <f t="shared" si="3"/>
        <v>18</v>
      </c>
      <c r="AT29" s="428">
        <f t="shared" si="4"/>
        <v>18</v>
      </c>
      <c r="AU29" s="428">
        <f t="shared" si="5"/>
        <v>18</v>
      </c>
      <c r="AV29" s="428">
        <f t="shared" si="14"/>
        <v>17</v>
      </c>
      <c r="AW29" s="428">
        <f t="shared" si="6"/>
        <v>35</v>
      </c>
      <c r="AX29" s="859">
        <f t="shared" si="12"/>
        <v>1</v>
      </c>
      <c r="AY29" s="859">
        <f t="shared" si="10"/>
        <v>0</v>
      </c>
      <c r="AZ29" s="454"/>
    </row>
    <row r="30" spans="1:52" s="395" customFormat="1" ht="46.5" x14ac:dyDescent="0.35">
      <c r="A30" s="22">
        <v>18</v>
      </c>
      <c r="B30" s="283" t="s">
        <v>69</v>
      </c>
      <c r="C30" s="283" t="s">
        <v>6</v>
      </c>
      <c r="D30" s="215" t="s">
        <v>75</v>
      </c>
      <c r="E30" s="612" t="s">
        <v>331</v>
      </c>
      <c r="F30" s="342">
        <v>8</v>
      </c>
      <c r="G30" s="613" t="s">
        <v>332</v>
      </c>
      <c r="H30" s="342">
        <v>4</v>
      </c>
      <c r="I30" s="254">
        <f t="shared" si="13"/>
        <v>12</v>
      </c>
      <c r="J30" s="255"/>
      <c r="K30" s="379"/>
      <c r="L30" s="606" t="s">
        <v>333</v>
      </c>
      <c r="M30" s="278">
        <v>3</v>
      </c>
      <c r="N30" s="344" t="s">
        <v>334</v>
      </c>
      <c r="O30" s="258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15</v>
      </c>
      <c r="X30" s="986">
        <f t="shared" si="9"/>
        <v>-2</v>
      </c>
      <c r="Y30" s="979" t="s">
        <v>213</v>
      </c>
      <c r="Z30" s="271">
        <v>12</v>
      </c>
      <c r="AA30" s="468" t="s">
        <v>128</v>
      </c>
      <c r="AB30" s="271">
        <v>4</v>
      </c>
      <c r="AC30" s="426">
        <f t="shared" si="0"/>
        <v>16</v>
      </c>
      <c r="AD30" s="296" t="s">
        <v>198</v>
      </c>
      <c r="AE30" s="294">
        <v>3</v>
      </c>
      <c r="AF30" s="272" t="s">
        <v>179</v>
      </c>
      <c r="AG30" s="297">
        <v>2</v>
      </c>
      <c r="AH30" s="272"/>
      <c r="AI30" s="265"/>
      <c r="AJ30" s="260">
        <v>0</v>
      </c>
      <c r="AK30" s="260">
        <v>0</v>
      </c>
      <c r="AL30" s="260">
        <v>0</v>
      </c>
      <c r="AM30" s="260">
        <v>0</v>
      </c>
      <c r="AN30" s="260">
        <v>0</v>
      </c>
      <c r="AO30" s="427">
        <f t="shared" si="1"/>
        <v>21</v>
      </c>
      <c r="AP30" s="447"/>
      <c r="AR30" s="428">
        <f t="shared" si="2"/>
        <v>15</v>
      </c>
      <c r="AS30" s="429">
        <f t="shared" si="3"/>
        <v>15</v>
      </c>
      <c r="AT30" s="428">
        <f t="shared" si="4"/>
        <v>15</v>
      </c>
      <c r="AU30" s="428">
        <f t="shared" si="5"/>
        <v>-36</v>
      </c>
      <c r="AV30" s="428">
        <f t="shared" si="14"/>
        <v>68</v>
      </c>
      <c r="AW30" s="428">
        <f t="shared" si="6"/>
        <v>32</v>
      </c>
      <c r="AX30" s="859">
        <f t="shared" si="12"/>
        <v>-2</v>
      </c>
      <c r="AY30" s="859">
        <f t="shared" si="10"/>
        <v>0</v>
      </c>
      <c r="AZ30" s="454"/>
    </row>
    <row r="31" spans="1:52" s="395" customFormat="1" ht="46.5" x14ac:dyDescent="0.35">
      <c r="A31" s="22">
        <v>19</v>
      </c>
      <c r="B31" s="283" t="s">
        <v>234</v>
      </c>
      <c r="C31" s="283" t="s">
        <v>6</v>
      </c>
      <c r="D31" s="215" t="s">
        <v>235</v>
      </c>
      <c r="E31" s="607" t="s">
        <v>341</v>
      </c>
      <c r="F31" s="342">
        <v>9</v>
      </c>
      <c r="G31" s="214" t="s">
        <v>445</v>
      </c>
      <c r="H31" s="213">
        <v>6</v>
      </c>
      <c r="I31" s="254">
        <f t="shared" si="13"/>
        <v>15</v>
      </c>
      <c r="J31" s="255"/>
      <c r="K31" s="379"/>
      <c r="L31" s="617"/>
      <c r="M31" s="278"/>
      <c r="N31" s="342" t="s">
        <v>335</v>
      </c>
      <c r="O31" s="258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15</v>
      </c>
      <c r="X31" s="986">
        <f t="shared" si="9"/>
        <v>-2</v>
      </c>
      <c r="Y31" s="978" t="s">
        <v>197</v>
      </c>
      <c r="Z31" s="271">
        <v>12</v>
      </c>
      <c r="AA31" s="290" t="s">
        <v>180</v>
      </c>
      <c r="AB31" s="271">
        <v>10</v>
      </c>
      <c r="AC31" s="426">
        <f t="shared" si="0"/>
        <v>22</v>
      </c>
      <c r="AD31" s="296" t="s">
        <v>199</v>
      </c>
      <c r="AE31" s="294">
        <v>3</v>
      </c>
      <c r="AF31" s="272">
        <v>0</v>
      </c>
      <c r="AG31" s="297">
        <v>0</v>
      </c>
      <c r="AH31" s="272"/>
      <c r="AI31" s="265"/>
      <c r="AJ31" s="260">
        <v>0</v>
      </c>
      <c r="AK31" s="260">
        <v>0</v>
      </c>
      <c r="AL31" s="260">
        <v>0</v>
      </c>
      <c r="AM31" s="260">
        <v>0</v>
      </c>
      <c r="AN31" s="260">
        <v>0</v>
      </c>
      <c r="AO31" s="427">
        <f t="shared" si="1"/>
        <v>25</v>
      </c>
      <c r="AP31" s="447"/>
      <c r="AR31" s="428">
        <f t="shared" si="2"/>
        <v>15</v>
      </c>
      <c r="AS31" s="429">
        <f t="shared" si="3"/>
        <v>15</v>
      </c>
      <c r="AT31" s="428">
        <f t="shared" si="4"/>
        <v>15</v>
      </c>
      <c r="AU31" s="428">
        <f t="shared" si="5"/>
        <v>-36</v>
      </c>
      <c r="AV31" s="428">
        <f t="shared" si="14"/>
        <v>136</v>
      </c>
      <c r="AW31" s="428">
        <f t="shared" si="6"/>
        <v>100</v>
      </c>
      <c r="AX31" s="859">
        <f t="shared" si="12"/>
        <v>-2</v>
      </c>
      <c r="AY31" s="859">
        <f t="shared" si="10"/>
        <v>0</v>
      </c>
      <c r="AZ31" s="454"/>
    </row>
    <row r="32" spans="1:52" s="395" customFormat="1" ht="18.5" x14ac:dyDescent="0.35">
      <c r="A32" s="25" t="s">
        <v>544</v>
      </c>
      <c r="B32" s="435" t="s">
        <v>56</v>
      </c>
      <c r="C32" s="436"/>
      <c r="D32" s="437"/>
      <c r="E32" s="469"/>
      <c r="F32" s="283"/>
      <c r="G32" s="253"/>
      <c r="H32" s="283"/>
      <c r="I32" s="279">
        <f t="shared" si="13"/>
        <v>0</v>
      </c>
      <c r="J32" s="296"/>
      <c r="K32" s="380"/>
      <c r="L32" s="377"/>
      <c r="M32" s="294"/>
      <c r="N32" s="446"/>
      <c r="O32" s="323"/>
      <c r="P32" s="446"/>
      <c r="Q32" s="298"/>
      <c r="R32" s="299"/>
      <c r="S32" s="299"/>
      <c r="T32" s="299"/>
      <c r="U32" s="299"/>
      <c r="V32" s="299"/>
      <c r="W32" s="261">
        <f t="shared" si="8"/>
        <v>0</v>
      </c>
      <c r="X32" s="986"/>
      <c r="Y32" s="974"/>
      <c r="Z32" s="266"/>
      <c r="AA32" s="274"/>
      <c r="AB32" s="266"/>
      <c r="AC32" s="426"/>
      <c r="AD32" s="296"/>
      <c r="AE32" s="294"/>
      <c r="AF32" s="446"/>
      <c r="AG32" s="323"/>
      <c r="AH32" s="446"/>
      <c r="AI32" s="298"/>
      <c r="AJ32" s="299"/>
      <c r="AK32" s="299"/>
      <c r="AL32" s="299"/>
      <c r="AM32" s="299"/>
      <c r="AN32" s="299"/>
      <c r="AO32" s="427"/>
      <c r="AP32" s="447"/>
      <c r="AR32" s="428"/>
      <c r="AS32" s="429"/>
      <c r="AT32" s="428"/>
      <c r="AU32" s="428"/>
      <c r="AV32" s="428"/>
      <c r="AW32" s="428"/>
      <c r="AX32" s="859"/>
      <c r="AY32" s="859"/>
      <c r="AZ32" s="454"/>
    </row>
    <row r="33" spans="1:52" s="394" customFormat="1" ht="46.5" x14ac:dyDescent="0.35">
      <c r="A33" s="18">
        <v>20</v>
      </c>
      <c r="B33" s="266" t="s">
        <v>43</v>
      </c>
      <c r="C33" s="266" t="s">
        <v>97</v>
      </c>
      <c r="D33" s="274" t="s">
        <v>71</v>
      </c>
      <c r="E33" s="276" t="s">
        <v>336</v>
      </c>
      <c r="F33" s="271">
        <v>8</v>
      </c>
      <c r="G33" s="274" t="s">
        <v>337</v>
      </c>
      <c r="H33" s="271">
        <v>5</v>
      </c>
      <c r="I33" s="254">
        <f t="shared" si="13"/>
        <v>13</v>
      </c>
      <c r="J33" s="280"/>
      <c r="K33" s="379"/>
      <c r="L33" s="373" t="s">
        <v>404</v>
      </c>
      <c r="M33" s="256">
        <v>6</v>
      </c>
      <c r="N33" s="272">
        <v>0</v>
      </c>
      <c r="O33" s="297"/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986">
        <f t="shared" si="9"/>
        <v>2</v>
      </c>
      <c r="Y33" s="980" t="s">
        <v>202</v>
      </c>
      <c r="Z33" s="271">
        <v>8</v>
      </c>
      <c r="AA33" s="274" t="s">
        <v>217</v>
      </c>
      <c r="AB33" s="271">
        <v>5</v>
      </c>
      <c r="AC33" s="426">
        <f t="shared" si="0"/>
        <v>13</v>
      </c>
      <c r="AD33" s="432" t="s">
        <v>203</v>
      </c>
      <c r="AE33" s="294">
        <v>6</v>
      </c>
      <c r="AF33" s="277">
        <v>0</v>
      </c>
      <c r="AG33" s="262">
        <v>0</v>
      </c>
      <c r="AH33" s="277"/>
      <c r="AI33" s="263"/>
      <c r="AJ33" s="264">
        <v>0</v>
      </c>
      <c r="AK33" s="264">
        <v>0</v>
      </c>
      <c r="AL33" s="264">
        <v>0</v>
      </c>
      <c r="AM33" s="264">
        <v>0</v>
      </c>
      <c r="AN33" s="264">
        <v>0</v>
      </c>
      <c r="AO33" s="427">
        <f t="shared" si="1"/>
        <v>19</v>
      </c>
      <c r="AP33" s="424"/>
      <c r="AR33" s="428">
        <f t="shared" si="2"/>
        <v>19</v>
      </c>
      <c r="AS33" s="429">
        <f t="shared" si="3"/>
        <v>19</v>
      </c>
      <c r="AT33" s="428">
        <f t="shared" si="4"/>
        <v>19</v>
      </c>
      <c r="AU33" s="428">
        <f t="shared" si="5"/>
        <v>36</v>
      </c>
      <c r="AV33" s="428" t="e">
        <f t="shared" ref="AV33:AV42" si="15">L33+N33+(P33*10)+R33+S33+T33+U33+V33+W33</f>
        <v>#VALUE!</v>
      </c>
      <c r="AW33" s="428" t="e">
        <f t="shared" si="6"/>
        <v>#VALUE!</v>
      </c>
      <c r="AX33" s="859">
        <f t="shared" si="12"/>
        <v>2</v>
      </c>
      <c r="AY33" s="859">
        <f t="shared" si="10"/>
        <v>0</v>
      </c>
      <c r="AZ33" s="454"/>
    </row>
    <row r="34" spans="1:52" s="394" customFormat="1" ht="46.5" x14ac:dyDescent="0.35">
      <c r="A34" s="18">
        <v>21</v>
      </c>
      <c r="B34" s="266" t="s">
        <v>44</v>
      </c>
      <c r="C34" s="266" t="s">
        <v>6</v>
      </c>
      <c r="D34" s="274" t="s">
        <v>71</v>
      </c>
      <c r="E34" s="276" t="s">
        <v>338</v>
      </c>
      <c r="F34" s="271">
        <v>10</v>
      </c>
      <c r="G34" s="274" t="s">
        <v>339</v>
      </c>
      <c r="H34" s="271">
        <v>7</v>
      </c>
      <c r="I34" s="254">
        <f t="shared" si="13"/>
        <v>17</v>
      </c>
      <c r="J34" s="280" t="s">
        <v>319</v>
      </c>
      <c r="K34" s="379">
        <v>1</v>
      </c>
      <c r="L34" s="376"/>
      <c r="M34" s="256"/>
      <c r="N34" s="272">
        <v>0</v>
      </c>
      <c r="O34" s="297"/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18</v>
      </c>
      <c r="X34" s="986">
        <f t="shared" si="9"/>
        <v>1</v>
      </c>
      <c r="Y34" s="980" t="s">
        <v>215</v>
      </c>
      <c r="Z34" s="271">
        <v>10</v>
      </c>
      <c r="AA34" s="274" t="s">
        <v>218</v>
      </c>
      <c r="AB34" s="271">
        <v>7</v>
      </c>
      <c r="AC34" s="426">
        <f t="shared" si="0"/>
        <v>17</v>
      </c>
      <c r="AD34" s="296" t="s">
        <v>204</v>
      </c>
      <c r="AE34" s="294">
        <v>3</v>
      </c>
      <c r="AF34" s="277">
        <v>0</v>
      </c>
      <c r="AG34" s="262">
        <v>0</v>
      </c>
      <c r="AH34" s="277"/>
      <c r="AI34" s="263"/>
      <c r="AJ34" s="264">
        <v>0</v>
      </c>
      <c r="AK34" s="264">
        <v>0</v>
      </c>
      <c r="AL34" s="264">
        <v>0</v>
      </c>
      <c r="AM34" s="264">
        <v>0</v>
      </c>
      <c r="AN34" s="264">
        <v>0</v>
      </c>
      <c r="AO34" s="427">
        <f t="shared" si="1"/>
        <v>20</v>
      </c>
      <c r="AP34" s="424"/>
      <c r="AR34" s="428">
        <f t="shared" si="2"/>
        <v>17</v>
      </c>
      <c r="AS34" s="429">
        <f t="shared" si="3"/>
        <v>17</v>
      </c>
      <c r="AT34" s="428">
        <f t="shared" si="4"/>
        <v>17</v>
      </c>
      <c r="AU34" s="428">
        <f t="shared" si="5"/>
        <v>0</v>
      </c>
      <c r="AV34" s="428">
        <f t="shared" si="15"/>
        <v>18</v>
      </c>
      <c r="AW34" s="428">
        <f t="shared" si="6"/>
        <v>18</v>
      </c>
      <c r="AX34" s="859">
        <f t="shared" si="12"/>
        <v>1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3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>
        <f t="shared" si="8"/>
        <v>0</v>
      </c>
      <c r="X35" s="986"/>
      <c r="Y35" s="974"/>
      <c r="Z35" s="266"/>
      <c r="AA35" s="274"/>
      <c r="AB35" s="266"/>
      <c r="AC35" s="426"/>
      <c r="AD35" s="296"/>
      <c r="AE35" s="294"/>
      <c r="AF35" s="446"/>
      <c r="AG35" s="323"/>
      <c r="AH35" s="446"/>
      <c r="AI35" s="298"/>
      <c r="AJ35" s="299"/>
      <c r="AK35" s="299"/>
      <c r="AL35" s="299"/>
      <c r="AM35" s="299"/>
      <c r="AN35" s="299"/>
      <c r="AO35" s="427"/>
      <c r="AP35" s="447"/>
      <c r="AR35" s="428"/>
      <c r="AS35" s="429"/>
      <c r="AT35" s="428"/>
      <c r="AU35" s="428"/>
      <c r="AV35" s="428"/>
      <c r="AW35" s="428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986">
        <f t="shared" si="9"/>
        <v>1</v>
      </c>
      <c r="Y36" s="970" t="s">
        <v>162</v>
      </c>
      <c r="Z36" s="274">
        <v>17</v>
      </c>
      <c r="AA36" s="274" t="s">
        <v>133</v>
      </c>
      <c r="AB36" s="274">
        <v>3</v>
      </c>
      <c r="AC36" s="426">
        <f t="shared" si="0"/>
        <v>20</v>
      </c>
      <c r="AD36" s="296"/>
      <c r="AE36" s="294"/>
      <c r="AF36" s="271" t="s">
        <v>158</v>
      </c>
      <c r="AG36" s="297">
        <v>2</v>
      </c>
      <c r="AH36" s="271"/>
      <c r="AI36" s="265"/>
      <c r="AJ36" s="260"/>
      <c r="AK36" s="260"/>
      <c r="AL36" s="260"/>
      <c r="AM36" s="260"/>
      <c r="AN36" s="260"/>
      <c r="AO36" s="427">
        <f t="shared" si="1"/>
        <v>22</v>
      </c>
      <c r="AP36" s="470"/>
      <c r="AR36" s="428">
        <f t="shared" si="2"/>
        <v>18</v>
      </c>
      <c r="AS36" s="429">
        <f t="shared" si="3"/>
        <v>18</v>
      </c>
      <c r="AT36" s="428">
        <f t="shared" si="4"/>
        <v>18</v>
      </c>
      <c r="AU36" s="428">
        <f t="shared" si="5"/>
        <v>18</v>
      </c>
      <c r="AV36" s="428" t="e">
        <f t="shared" si="15"/>
        <v>#VALUE!</v>
      </c>
      <c r="AW36" s="428" t="e">
        <f t="shared" si="6"/>
        <v>#VALUE!</v>
      </c>
      <c r="AX36" s="859">
        <f t="shared" si="12"/>
        <v>1</v>
      </c>
      <c r="AY36" s="859">
        <f t="shared" si="10"/>
        <v>0</v>
      </c>
      <c r="AZ36" s="454"/>
    </row>
    <row r="37" spans="1:52" s="395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986">
        <f t="shared" si="9"/>
        <v>1</v>
      </c>
      <c r="Y37" s="974" t="s">
        <v>163</v>
      </c>
      <c r="Z37" s="274">
        <v>16</v>
      </c>
      <c r="AA37" s="274"/>
      <c r="AB37" s="274"/>
      <c r="AC37" s="426">
        <f t="shared" si="0"/>
        <v>16</v>
      </c>
      <c r="AD37" s="296"/>
      <c r="AE37" s="294"/>
      <c r="AF37" s="274" t="s">
        <v>159</v>
      </c>
      <c r="AG37" s="323">
        <v>4</v>
      </c>
      <c r="AH37" s="274"/>
      <c r="AI37" s="298"/>
      <c r="AJ37" s="299"/>
      <c r="AK37" s="299"/>
      <c r="AL37" s="299"/>
      <c r="AM37" s="299"/>
      <c r="AN37" s="299"/>
      <c r="AO37" s="427">
        <f t="shared" si="1"/>
        <v>20</v>
      </c>
      <c r="AP37" s="471"/>
      <c r="AR37" s="428">
        <f t="shared" si="2"/>
        <v>18</v>
      </c>
      <c r="AS37" s="429">
        <f t="shared" si="3"/>
        <v>18</v>
      </c>
      <c r="AT37" s="428">
        <f t="shared" si="4"/>
        <v>18</v>
      </c>
      <c r="AU37" s="428">
        <f t="shared" si="5"/>
        <v>18</v>
      </c>
      <c r="AV37" s="428" t="e">
        <f t="shared" si="15"/>
        <v>#VALUE!</v>
      </c>
      <c r="AW37" s="428" t="e">
        <f t="shared" si="6"/>
        <v>#VALUE!</v>
      </c>
      <c r="AX37" s="859">
        <f t="shared" si="12"/>
        <v>1</v>
      </c>
      <c r="AY37" s="859">
        <f t="shared" si="10"/>
        <v>0</v>
      </c>
      <c r="AZ37" s="454"/>
    </row>
    <row r="38" spans="1:52" s="478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498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986">
        <f t="shared" si="9"/>
        <v>-1</v>
      </c>
      <c r="Y38" s="981" t="s">
        <v>164</v>
      </c>
      <c r="Z38" s="295">
        <v>19</v>
      </c>
      <c r="AA38" s="300"/>
      <c r="AB38" s="295"/>
      <c r="AC38" s="472">
        <f t="shared" si="0"/>
        <v>19</v>
      </c>
      <c r="AD38" s="473"/>
      <c r="AE38" s="474"/>
      <c r="AF38" s="295" t="s">
        <v>160</v>
      </c>
      <c r="AG38" s="475">
        <v>2</v>
      </c>
      <c r="AH38" s="295"/>
      <c r="AI38" s="301"/>
      <c r="AJ38" s="302"/>
      <c r="AK38" s="302"/>
      <c r="AL38" s="302"/>
      <c r="AM38" s="302"/>
      <c r="AN38" s="302"/>
      <c r="AO38" s="476">
        <f t="shared" si="1"/>
        <v>21</v>
      </c>
      <c r="AP38" s="477"/>
      <c r="AR38" s="478">
        <f t="shared" si="2"/>
        <v>16</v>
      </c>
      <c r="AS38" s="479">
        <f t="shared" si="3"/>
        <v>16</v>
      </c>
      <c r="AT38" s="478">
        <f t="shared" si="4"/>
        <v>16</v>
      </c>
      <c r="AU38" s="478">
        <f t="shared" si="5"/>
        <v>-18</v>
      </c>
      <c r="AV38" s="478" t="e">
        <f t="shared" si="15"/>
        <v>#VALUE!</v>
      </c>
      <c r="AW38" s="478" t="e">
        <f t="shared" si="6"/>
        <v>#VALUE!</v>
      </c>
      <c r="AX38" s="859">
        <f t="shared" si="12"/>
        <v>-1</v>
      </c>
      <c r="AY38" s="859">
        <f t="shared" si="10"/>
        <v>0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3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>
        <f t="shared" si="8"/>
        <v>0</v>
      </c>
      <c r="X39" s="986"/>
      <c r="Y39" s="974"/>
      <c r="Z39" s="266"/>
      <c r="AA39" s="274"/>
      <c r="AB39" s="266"/>
      <c r="AC39" s="426"/>
      <c r="AD39" s="296"/>
      <c r="AE39" s="294"/>
      <c r="AF39" s="480"/>
      <c r="AG39" s="309"/>
      <c r="AH39" s="480"/>
      <c r="AI39" s="306"/>
      <c r="AJ39" s="307"/>
      <c r="AK39" s="307"/>
      <c r="AL39" s="307"/>
      <c r="AM39" s="307"/>
      <c r="AN39" s="307"/>
      <c r="AO39" s="427"/>
      <c r="AP39" s="481"/>
      <c r="AR39" s="428"/>
      <c r="AS39" s="429"/>
      <c r="AT39" s="428"/>
      <c r="AU39" s="428"/>
      <c r="AV39" s="428"/>
      <c r="AW39" s="428"/>
      <c r="AX39" s="859"/>
      <c r="AY39" s="859"/>
      <c r="AZ39" s="454"/>
    </row>
    <row r="40" spans="1:52" s="482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3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22</v>
      </c>
      <c r="X40" s="986">
        <f t="shared" si="9"/>
        <v>5</v>
      </c>
      <c r="Y40" s="981" t="s">
        <v>165</v>
      </c>
      <c r="Z40" s="274">
        <v>12</v>
      </c>
      <c r="AA40" s="274" t="s">
        <v>121</v>
      </c>
      <c r="AB40" s="274">
        <v>5</v>
      </c>
      <c r="AC40" s="426">
        <f t="shared" si="0"/>
        <v>17</v>
      </c>
      <c r="AD40" s="296"/>
      <c r="AE40" s="294"/>
      <c r="AF40" s="483" t="s">
        <v>166</v>
      </c>
      <c r="AG40" s="309">
        <v>4</v>
      </c>
      <c r="AH40" s="483"/>
      <c r="AI40" s="306"/>
      <c r="AJ40" s="307"/>
      <c r="AK40" s="307"/>
      <c r="AL40" s="307"/>
      <c r="AM40" s="307"/>
      <c r="AN40" s="307"/>
      <c r="AO40" s="427">
        <f t="shared" si="1"/>
        <v>21</v>
      </c>
      <c r="AP40" s="484"/>
      <c r="AR40" s="428">
        <f t="shared" si="2"/>
        <v>18</v>
      </c>
      <c r="AS40" s="429">
        <f t="shared" si="3"/>
        <v>18</v>
      </c>
      <c r="AT40" s="428">
        <f t="shared" si="4"/>
        <v>18</v>
      </c>
      <c r="AU40" s="428">
        <f t="shared" si="5"/>
        <v>18</v>
      </c>
      <c r="AV40" s="428" t="e">
        <f t="shared" si="15"/>
        <v>#VALUE!</v>
      </c>
      <c r="AW40" s="428" t="e">
        <f t="shared" si="6"/>
        <v>#VALUE!</v>
      </c>
      <c r="AX40" s="859">
        <f t="shared" si="12"/>
        <v>5</v>
      </c>
      <c r="AY40" s="859">
        <f t="shared" si="10"/>
        <v>0</v>
      </c>
      <c r="AZ40" s="454"/>
    </row>
    <row r="41" spans="1:52" ht="50.25" customHeight="1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3"/>
        <v>11</v>
      </c>
      <c r="J41" s="274" t="s">
        <v>429</v>
      </c>
      <c r="K41" s="379">
        <v>5</v>
      </c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22</v>
      </c>
      <c r="X41" s="986">
        <f t="shared" si="9"/>
        <v>5</v>
      </c>
      <c r="Y41" s="974" t="s">
        <v>220</v>
      </c>
      <c r="Z41" s="274">
        <v>11</v>
      </c>
      <c r="AA41" s="274" t="s">
        <v>167</v>
      </c>
      <c r="AB41" s="274">
        <v>3</v>
      </c>
      <c r="AC41" s="426">
        <f t="shared" si="0"/>
        <v>14</v>
      </c>
      <c r="AD41" s="296" t="s">
        <v>209</v>
      </c>
      <c r="AE41" s="294">
        <v>3</v>
      </c>
      <c r="AF41" s="480"/>
      <c r="AG41" s="309"/>
      <c r="AH41" s="480"/>
      <c r="AI41" s="306"/>
      <c r="AJ41" s="307"/>
      <c r="AK41" s="307"/>
      <c r="AL41" s="307"/>
      <c r="AM41" s="307"/>
      <c r="AN41" s="307"/>
      <c r="AO41" s="427">
        <f t="shared" si="1"/>
        <v>17</v>
      </c>
      <c r="AP41" s="485"/>
      <c r="AR41" s="428">
        <f t="shared" si="2"/>
        <v>17</v>
      </c>
      <c r="AS41" s="429">
        <f t="shared" si="3"/>
        <v>17</v>
      </c>
      <c r="AT41" s="428">
        <f t="shared" si="4"/>
        <v>17</v>
      </c>
      <c r="AU41" s="428">
        <f t="shared" si="5"/>
        <v>0</v>
      </c>
      <c r="AV41" s="428" t="e">
        <f t="shared" si="15"/>
        <v>#VALUE!</v>
      </c>
      <c r="AW41" s="428" t="e">
        <f t="shared" si="6"/>
        <v>#VALUE!</v>
      </c>
      <c r="AX41" s="859">
        <f t="shared" si="12"/>
        <v>5</v>
      </c>
      <c r="AY41" s="859">
        <f t="shared" si="10"/>
        <v>0</v>
      </c>
      <c r="AZ41" s="454"/>
    </row>
    <row r="42" spans="1:52" s="488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3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20</v>
      </c>
      <c r="X42" s="986">
        <f t="shared" si="9"/>
        <v>3</v>
      </c>
      <c r="Y42" s="982" t="s">
        <v>216</v>
      </c>
      <c r="Z42" s="487">
        <v>12</v>
      </c>
      <c r="AA42" s="487" t="s">
        <v>168</v>
      </c>
      <c r="AB42" s="487">
        <v>4</v>
      </c>
      <c r="AC42" s="426">
        <f t="shared" si="0"/>
        <v>16</v>
      </c>
      <c r="AD42" s="296" t="s">
        <v>208</v>
      </c>
      <c r="AE42" s="294">
        <v>3</v>
      </c>
      <c r="AF42" s="487"/>
      <c r="AG42" s="309"/>
      <c r="AH42" s="487"/>
      <c r="AI42" s="306"/>
      <c r="AJ42" s="307"/>
      <c r="AK42" s="307"/>
      <c r="AL42" s="307"/>
      <c r="AM42" s="307"/>
      <c r="AN42" s="307"/>
      <c r="AO42" s="427">
        <f t="shared" si="1"/>
        <v>19</v>
      </c>
      <c r="AP42" s="487"/>
      <c r="AR42" s="428">
        <f t="shared" si="2"/>
        <v>16</v>
      </c>
      <c r="AS42" s="429">
        <f t="shared" si="3"/>
        <v>16</v>
      </c>
      <c r="AT42" s="428">
        <f t="shared" si="4"/>
        <v>16</v>
      </c>
      <c r="AU42" s="428">
        <f t="shared" si="5"/>
        <v>-18</v>
      </c>
      <c r="AV42" s="428" t="e">
        <f t="shared" si="15"/>
        <v>#VALUE!</v>
      </c>
      <c r="AW42" s="428" t="e">
        <f t="shared" si="6"/>
        <v>#VALUE!</v>
      </c>
      <c r="AX42" s="859">
        <f t="shared" si="12"/>
        <v>3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3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>
        <f t="shared" si="8"/>
        <v>0</v>
      </c>
      <c r="X43" s="986"/>
      <c r="Y43" s="974"/>
      <c r="Z43" s="455"/>
      <c r="AA43" s="274"/>
      <c r="AB43" s="455"/>
      <c r="AC43" s="426"/>
      <c r="AD43" s="296"/>
      <c r="AE43" s="294"/>
      <c r="AF43" s="456"/>
      <c r="AG43" s="457"/>
      <c r="AH43" s="456"/>
      <c r="AI43" s="458"/>
      <c r="AJ43" s="459"/>
      <c r="AK43" s="459"/>
      <c r="AL43" s="459"/>
      <c r="AM43" s="459"/>
      <c r="AN43" s="459"/>
      <c r="AO43" s="427"/>
      <c r="AP43" s="460"/>
      <c r="AR43" s="428"/>
      <c r="AS43" s="429"/>
      <c r="AT43" s="428"/>
      <c r="AU43" s="428"/>
      <c r="AV43" s="428"/>
      <c r="AW43" s="428"/>
      <c r="AX43" s="859"/>
      <c r="AY43" s="859"/>
      <c r="AZ43" s="454"/>
    </row>
    <row r="44" spans="1:52" s="428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3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970" t="s">
        <v>155</v>
      </c>
      <c r="Z44" s="271">
        <v>8</v>
      </c>
      <c r="AA44" s="274" t="s">
        <v>156</v>
      </c>
      <c r="AB44" s="271">
        <v>4</v>
      </c>
      <c r="AC44" s="426">
        <f t="shared" si="0"/>
        <v>12</v>
      </c>
      <c r="AD44" s="432" t="s">
        <v>205</v>
      </c>
      <c r="AE44" s="294">
        <v>6</v>
      </c>
      <c r="AF44" s="272"/>
      <c r="AG44" s="297"/>
      <c r="AH44" s="257"/>
      <c r="AI44" s="259"/>
      <c r="AJ44" s="489"/>
      <c r="AK44" s="489"/>
      <c r="AL44" s="489"/>
      <c r="AM44" s="489"/>
      <c r="AN44" s="489"/>
      <c r="AO44" s="427">
        <f t="shared" si="1"/>
        <v>18</v>
      </c>
      <c r="AP44" s="490" t="s">
        <v>157</v>
      </c>
      <c r="AR44" s="428">
        <f t="shared" si="2"/>
        <v>17</v>
      </c>
      <c r="AS44" s="429">
        <f t="shared" si="3"/>
        <v>17</v>
      </c>
      <c r="AT44" s="428">
        <f t="shared" si="4"/>
        <v>17</v>
      </c>
      <c r="AU44" s="428">
        <f t="shared" si="5"/>
        <v>0</v>
      </c>
      <c r="AV44" s="428">
        <f>(((AC44+AE44)*17)-(17*17))+(AG44*17)+AI44+AJ44+AK44+AL44+AM44+AN44</f>
        <v>17</v>
      </c>
      <c r="AW44" s="428">
        <f t="shared" si="6"/>
        <v>17</v>
      </c>
      <c r="AX44" s="859">
        <f t="shared" si="12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3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970"/>
      <c r="Z45" s="271"/>
      <c r="AA45" s="274"/>
      <c r="AB45" s="271"/>
      <c r="AC45" s="426"/>
      <c r="AD45" s="432"/>
      <c r="AE45" s="294"/>
      <c r="AF45" s="272"/>
      <c r="AG45" s="297"/>
      <c r="AH45" s="257"/>
      <c r="AI45" s="259"/>
      <c r="AJ45" s="489"/>
      <c r="AK45" s="489"/>
      <c r="AL45" s="489"/>
      <c r="AM45" s="489"/>
      <c r="AN45" s="489"/>
      <c r="AO45" s="427"/>
      <c r="AP45" s="490"/>
      <c r="AS45" s="429"/>
      <c r="AX45" s="859">
        <f t="shared" si="12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3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>
        <f t="shared" si="8"/>
        <v>0</v>
      </c>
      <c r="X46" s="986"/>
      <c r="Y46" s="974"/>
      <c r="Z46" s="266"/>
      <c r="AA46" s="274"/>
      <c r="AB46" s="266"/>
      <c r="AC46" s="426"/>
      <c r="AD46" s="296"/>
      <c r="AE46" s="294"/>
      <c r="AF46" s="446"/>
      <c r="AG46" s="323"/>
      <c r="AH46" s="446"/>
      <c r="AI46" s="298"/>
      <c r="AJ46" s="299"/>
      <c r="AK46" s="299"/>
      <c r="AL46" s="299"/>
      <c r="AM46" s="299"/>
      <c r="AN46" s="299"/>
      <c r="AO46" s="427"/>
      <c r="AP46" s="447"/>
      <c r="AR46" s="428"/>
      <c r="AS46" s="429"/>
      <c r="AT46" s="428"/>
      <c r="AU46" s="428"/>
      <c r="AV46" s="428"/>
      <c r="AW46" s="428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3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986">
        <f t="shared" si="9"/>
        <v>2</v>
      </c>
      <c r="Y47" s="975"/>
      <c r="Z47" s="215"/>
      <c r="AA47" s="253"/>
      <c r="AB47" s="215"/>
      <c r="AC47" s="426">
        <f t="shared" si="0"/>
        <v>0</v>
      </c>
      <c r="AD47" s="280"/>
      <c r="AE47" s="256"/>
      <c r="AF47" s="284"/>
      <c r="AG47" s="285"/>
      <c r="AH47" s="284"/>
      <c r="AI47" s="492"/>
      <c r="AJ47" s="287">
        <v>0</v>
      </c>
      <c r="AK47" s="287">
        <v>0</v>
      </c>
      <c r="AL47" s="287">
        <v>0</v>
      </c>
      <c r="AM47" s="287">
        <v>0</v>
      </c>
      <c r="AN47" s="287"/>
      <c r="AO47" s="427">
        <f t="shared" si="1"/>
        <v>0</v>
      </c>
      <c r="AP47" s="493"/>
      <c r="AQ47" s="395"/>
      <c r="AR47" s="428">
        <f t="shared" si="2"/>
        <v>19</v>
      </c>
      <c r="AS47" s="429">
        <f t="shared" si="3"/>
        <v>19</v>
      </c>
      <c r="AT47" s="428">
        <f t="shared" si="4"/>
        <v>19</v>
      </c>
      <c r="AU47" s="428">
        <f t="shared" si="5"/>
        <v>36</v>
      </c>
      <c r="AV47" s="428" t="e">
        <f t="shared" ref="AV47:AV54" si="16">L47+N47+(P47*10)+R47+S47+T47+U47+V47+W47</f>
        <v>#VALUE!</v>
      </c>
      <c r="AW47" s="428" t="e">
        <f t="shared" si="6"/>
        <v>#VALUE!</v>
      </c>
      <c r="AX47" s="859">
        <f t="shared" si="12"/>
        <v>2</v>
      </c>
      <c r="AY47" s="859">
        <f t="shared" si="10"/>
        <v>0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3"/>
        <v>21</v>
      </c>
      <c r="J48" s="296"/>
      <c r="K48" s="380"/>
      <c r="L48" s="280"/>
      <c r="M48" s="256"/>
      <c r="N48" s="288" t="s">
        <v>459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986">
        <f t="shared" si="9"/>
        <v>4</v>
      </c>
      <c r="Y48" s="975"/>
      <c r="Z48" s="215"/>
      <c r="AA48" s="253"/>
      <c r="AB48" s="215"/>
      <c r="AC48" s="426">
        <f t="shared" si="0"/>
        <v>0</v>
      </c>
      <c r="AD48" s="280"/>
      <c r="AE48" s="256"/>
      <c r="AF48" s="288"/>
      <c r="AG48" s="285"/>
      <c r="AH48" s="288"/>
      <c r="AI48" s="492"/>
      <c r="AJ48" s="287">
        <v>0</v>
      </c>
      <c r="AK48" s="287">
        <v>0</v>
      </c>
      <c r="AL48" s="287">
        <v>0</v>
      </c>
      <c r="AM48" s="287">
        <v>0</v>
      </c>
      <c r="AN48" s="287">
        <v>0</v>
      </c>
      <c r="AO48" s="427">
        <f t="shared" si="1"/>
        <v>0</v>
      </c>
      <c r="AP48" s="447"/>
      <c r="AQ48" s="395"/>
      <c r="AR48" s="428">
        <f t="shared" si="2"/>
        <v>21</v>
      </c>
      <c r="AS48" s="429">
        <f t="shared" si="3"/>
        <v>21</v>
      </c>
      <c r="AT48" s="428">
        <f t="shared" si="4"/>
        <v>21</v>
      </c>
      <c r="AU48" s="428">
        <f t="shared" si="5"/>
        <v>72</v>
      </c>
      <c r="AV48" s="428" t="e">
        <f t="shared" si="16"/>
        <v>#VALUE!</v>
      </c>
      <c r="AW48" s="428" t="e">
        <f t="shared" si="6"/>
        <v>#VALUE!</v>
      </c>
      <c r="AX48" s="859">
        <f t="shared" si="12"/>
        <v>4</v>
      </c>
      <c r="AY48" s="859">
        <f t="shared" si="10"/>
        <v>0</v>
      </c>
      <c r="AZ48" s="454"/>
    </row>
    <row r="49" spans="1:52" s="46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3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986">
        <f t="shared" si="9"/>
        <v>1</v>
      </c>
      <c r="Y49" s="976"/>
      <c r="Z49" s="215"/>
      <c r="AA49" s="253"/>
      <c r="AB49" s="215"/>
      <c r="AC49" s="426">
        <f t="shared" si="0"/>
        <v>0</v>
      </c>
      <c r="AD49" s="280"/>
      <c r="AE49" s="256"/>
      <c r="AF49" s="494"/>
      <c r="AG49" s="495"/>
      <c r="AH49" s="494"/>
      <c r="AI49" s="496"/>
      <c r="AJ49" s="289">
        <v>0</v>
      </c>
      <c r="AK49" s="289">
        <v>0</v>
      </c>
      <c r="AL49" s="289">
        <v>0</v>
      </c>
      <c r="AM49" s="289">
        <v>0</v>
      </c>
      <c r="AN49" s="289">
        <v>0</v>
      </c>
      <c r="AO49" s="427">
        <f t="shared" si="1"/>
        <v>0</v>
      </c>
      <c r="AP49" s="424"/>
      <c r="AQ49" s="394"/>
      <c r="AR49" s="428">
        <f t="shared" si="2"/>
        <v>18</v>
      </c>
      <c r="AS49" s="429">
        <f t="shared" si="3"/>
        <v>18</v>
      </c>
      <c r="AT49" s="428">
        <f t="shared" si="4"/>
        <v>18</v>
      </c>
      <c r="AU49" s="428">
        <f t="shared" si="5"/>
        <v>18</v>
      </c>
      <c r="AV49" s="428" t="e">
        <f t="shared" si="16"/>
        <v>#VALUE!</v>
      </c>
      <c r="AW49" s="428" t="e">
        <f t="shared" si="6"/>
        <v>#VALUE!</v>
      </c>
      <c r="AX49" s="859">
        <f t="shared" si="12"/>
        <v>1</v>
      </c>
      <c r="AY49" s="859">
        <f t="shared" si="10"/>
        <v>0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3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975"/>
      <c r="Z50" s="215"/>
      <c r="AA50" s="215"/>
      <c r="AB50" s="215"/>
      <c r="AC50" s="426">
        <f t="shared" si="0"/>
        <v>0</v>
      </c>
      <c r="AD50" s="280"/>
      <c r="AE50" s="256"/>
      <c r="AF50" s="288"/>
      <c r="AG50" s="285"/>
      <c r="AH50" s="288"/>
      <c r="AI50" s="492"/>
      <c r="AJ50" s="287">
        <v>0</v>
      </c>
      <c r="AK50" s="287">
        <v>0</v>
      </c>
      <c r="AL50" s="287">
        <v>0</v>
      </c>
      <c r="AM50" s="287">
        <v>0</v>
      </c>
      <c r="AN50" s="287"/>
      <c r="AO50" s="427">
        <f t="shared" si="1"/>
        <v>0</v>
      </c>
      <c r="AP50" s="497" t="s">
        <v>139</v>
      </c>
      <c r="AQ50" s="395"/>
      <c r="AR50" s="428">
        <f t="shared" si="2"/>
        <v>0</v>
      </c>
      <c r="AS50" s="429">
        <f t="shared" si="3"/>
        <v>0</v>
      </c>
      <c r="AT50" s="428">
        <f t="shared" si="4"/>
        <v>0</v>
      </c>
      <c r="AU50" s="428">
        <f t="shared" si="5"/>
        <v>-306</v>
      </c>
      <c r="AV50" s="428">
        <f t="shared" si="16"/>
        <v>0</v>
      </c>
      <c r="AW50" s="428">
        <f t="shared" si="6"/>
        <v>-306</v>
      </c>
      <c r="AX50" s="859">
        <f>(I50+K50+M50+Q50)</f>
        <v>0</v>
      </c>
      <c r="AY50" s="859">
        <f t="shared" si="10"/>
        <v>0</v>
      </c>
      <c r="AZ50" s="454"/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3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986">
        <f t="shared" si="9"/>
        <v>0</v>
      </c>
      <c r="Y51" s="975"/>
      <c r="Z51" s="215"/>
      <c r="AA51" s="215"/>
      <c r="AB51" s="215"/>
      <c r="AC51" s="426"/>
      <c r="AD51" s="280"/>
      <c r="AE51" s="256"/>
      <c r="AF51" s="288"/>
      <c r="AG51" s="285"/>
      <c r="AH51" s="288"/>
      <c r="AI51" s="492"/>
      <c r="AJ51" s="287"/>
      <c r="AK51" s="287"/>
      <c r="AL51" s="287"/>
      <c r="AM51" s="287"/>
      <c r="AN51" s="287"/>
      <c r="AO51" s="427"/>
      <c r="AP51" s="497"/>
      <c r="AQ51" s="395"/>
      <c r="AR51" s="428"/>
      <c r="AS51" s="429"/>
      <c r="AT51" s="428"/>
      <c r="AU51" s="428"/>
      <c r="AV51" s="428"/>
      <c r="AW51" s="428"/>
      <c r="AX51" s="859">
        <f t="shared" si="12"/>
        <v>0</v>
      </c>
      <c r="AY51" s="859">
        <f t="shared" si="10"/>
        <v>0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3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>
        <f t="shared" si="8"/>
        <v>0</v>
      </c>
      <c r="X52" s="986"/>
      <c r="Y52" s="974"/>
      <c r="Z52" s="266"/>
      <c r="AA52" s="274"/>
      <c r="AB52" s="266"/>
      <c r="AC52" s="426"/>
      <c r="AD52" s="296"/>
      <c r="AE52" s="294"/>
      <c r="AF52" s="446"/>
      <c r="AG52" s="323"/>
      <c r="AH52" s="446"/>
      <c r="AI52" s="298"/>
      <c r="AJ52" s="299"/>
      <c r="AK52" s="299"/>
      <c r="AL52" s="299"/>
      <c r="AM52" s="299"/>
      <c r="AN52" s="299"/>
      <c r="AO52" s="427"/>
      <c r="AP52" s="447"/>
      <c r="AR52" s="428"/>
      <c r="AS52" s="429"/>
      <c r="AT52" s="428"/>
      <c r="AU52" s="428"/>
      <c r="AV52" s="428"/>
      <c r="AW52" s="428"/>
      <c r="AX52" s="859"/>
      <c r="AY52" s="859"/>
      <c r="AZ52" s="454"/>
    </row>
    <row r="53" spans="1:52" s="462" customFormat="1" ht="87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13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/>
      <c r="P53" s="498" t="s">
        <v>449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986">
        <f t="shared" si="9"/>
        <v>-1</v>
      </c>
      <c r="Y53" s="975" t="s">
        <v>140</v>
      </c>
      <c r="Z53" s="253">
        <v>15</v>
      </c>
      <c r="AA53" s="253" t="s">
        <v>143</v>
      </c>
      <c r="AB53" s="253">
        <v>1</v>
      </c>
      <c r="AC53" s="426">
        <f t="shared" si="0"/>
        <v>16</v>
      </c>
      <c r="AD53" s="280"/>
      <c r="AE53" s="256"/>
      <c r="AF53" s="284" t="s">
        <v>144</v>
      </c>
      <c r="AG53" s="282">
        <v>2</v>
      </c>
      <c r="AH53" s="284"/>
      <c r="AI53" s="499"/>
      <c r="AJ53" s="291">
        <v>0</v>
      </c>
      <c r="AK53" s="291">
        <v>0</v>
      </c>
      <c r="AL53" s="291">
        <v>0</v>
      </c>
      <c r="AM53" s="291">
        <v>0</v>
      </c>
      <c r="AN53" s="291">
        <v>0</v>
      </c>
      <c r="AO53" s="427">
        <f t="shared" si="1"/>
        <v>18</v>
      </c>
      <c r="AP53" s="447"/>
      <c r="AQ53" s="395"/>
      <c r="AR53" s="428">
        <f t="shared" si="2"/>
        <v>16</v>
      </c>
      <c r="AS53" s="429">
        <f t="shared" si="3"/>
        <v>16</v>
      </c>
      <c r="AT53" s="428">
        <f t="shared" si="4"/>
        <v>16</v>
      </c>
      <c r="AU53" s="428">
        <f t="shared" si="5"/>
        <v>-18</v>
      </c>
      <c r="AV53" s="428" t="e">
        <f t="shared" si="16"/>
        <v>#VALUE!</v>
      </c>
      <c r="AW53" s="428" t="e">
        <f t="shared" si="6"/>
        <v>#VALUE!</v>
      </c>
      <c r="AX53" s="859">
        <f t="shared" si="12"/>
        <v>-1</v>
      </c>
      <c r="AY53" s="859">
        <f t="shared" si="10"/>
        <v>0</v>
      </c>
      <c r="AZ53" s="454"/>
    </row>
    <row r="54" spans="1:52" s="462" customFormat="1" ht="87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13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/>
      <c r="P54" s="500" t="s">
        <v>450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16</v>
      </c>
      <c r="X54" s="986">
        <f t="shared" si="9"/>
        <v>-1</v>
      </c>
      <c r="Y54" s="975" t="s">
        <v>214</v>
      </c>
      <c r="Z54" s="253">
        <v>12</v>
      </c>
      <c r="AA54" s="253" t="s">
        <v>145</v>
      </c>
      <c r="AB54" s="253">
        <v>4</v>
      </c>
      <c r="AC54" s="426">
        <f t="shared" si="0"/>
        <v>16</v>
      </c>
      <c r="AD54" s="280" t="s">
        <v>200</v>
      </c>
      <c r="AE54" s="256">
        <v>3</v>
      </c>
      <c r="AF54" s="284" t="s">
        <v>146</v>
      </c>
      <c r="AG54" s="282">
        <v>4</v>
      </c>
      <c r="AH54" s="284"/>
      <c r="AI54" s="499"/>
      <c r="AJ54" s="291">
        <v>0</v>
      </c>
      <c r="AK54" s="291">
        <v>0</v>
      </c>
      <c r="AL54" s="291">
        <v>0</v>
      </c>
      <c r="AM54" s="291">
        <v>0</v>
      </c>
      <c r="AN54" s="291">
        <v>0</v>
      </c>
      <c r="AO54" s="427">
        <f t="shared" si="1"/>
        <v>23</v>
      </c>
      <c r="AP54" s="447"/>
      <c r="AQ54" s="395"/>
      <c r="AR54" s="428">
        <f t="shared" si="2"/>
        <v>16</v>
      </c>
      <c r="AS54" s="429">
        <f t="shared" si="3"/>
        <v>16</v>
      </c>
      <c r="AT54" s="428">
        <f t="shared" si="4"/>
        <v>16</v>
      </c>
      <c r="AU54" s="428">
        <f t="shared" si="5"/>
        <v>-18</v>
      </c>
      <c r="AV54" s="428" t="e">
        <f t="shared" si="16"/>
        <v>#VALUE!</v>
      </c>
      <c r="AW54" s="428" t="e">
        <f t="shared" si="6"/>
        <v>#VALUE!</v>
      </c>
      <c r="AX54" s="859">
        <f t="shared" si="12"/>
        <v>-1</v>
      </c>
      <c r="AY54" s="859">
        <f t="shared" si="10"/>
        <v>0</v>
      </c>
      <c r="AZ54" s="454"/>
    </row>
    <row r="55" spans="1:52" ht="72.5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13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/>
      <c r="P55" s="501" t="s">
        <v>451</v>
      </c>
      <c r="Q55" s="306"/>
      <c r="R55" s="293"/>
      <c r="S55" s="293"/>
      <c r="T55" s="293"/>
      <c r="U55" s="293"/>
      <c r="V55" s="293"/>
      <c r="W55" s="261">
        <f t="shared" si="8"/>
        <v>16</v>
      </c>
      <c r="X55" s="986">
        <f t="shared" si="9"/>
        <v>-1</v>
      </c>
      <c r="Y55" s="983"/>
      <c r="Z55" s="502"/>
      <c r="AA55" s="502"/>
      <c r="AB55" s="502"/>
      <c r="AC55" s="502"/>
      <c r="AD55" s="502"/>
      <c r="AE55" s="502"/>
      <c r="AF55" s="502"/>
      <c r="AG55" s="502"/>
      <c r="AH55" s="502"/>
      <c r="AI55" s="502"/>
      <c r="AJ55" s="502"/>
      <c r="AK55" s="502"/>
      <c r="AL55" s="502"/>
      <c r="AM55" s="502"/>
      <c r="AN55" s="502"/>
      <c r="AO55" s="502"/>
      <c r="AP55" s="502"/>
      <c r="AX55" s="859">
        <f t="shared" si="12"/>
        <v>-1</v>
      </c>
      <c r="AY55" s="859">
        <f t="shared" si="10"/>
        <v>0</v>
      </c>
      <c r="AZ55" s="454"/>
    </row>
    <row r="56" spans="1:52" s="463" customFormat="1" ht="18.5" x14ac:dyDescent="0.35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3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>
        <f t="shared" si="8"/>
        <v>0</v>
      </c>
      <c r="X56" s="986"/>
      <c r="Y56" s="976"/>
      <c r="Z56" s="506"/>
      <c r="AA56" s="253"/>
      <c r="AB56" s="506"/>
      <c r="AC56" s="426"/>
      <c r="AD56" s="280"/>
      <c r="AE56" s="256"/>
      <c r="AF56" s="317"/>
      <c r="AG56" s="262"/>
      <c r="AH56" s="317"/>
      <c r="AI56" s="263"/>
      <c r="AJ56" s="264"/>
      <c r="AK56" s="264"/>
      <c r="AL56" s="264"/>
      <c r="AM56" s="264"/>
      <c r="AN56" s="264"/>
      <c r="AO56" s="427"/>
      <c r="AP56" s="424"/>
      <c r="AQ56" s="394"/>
      <c r="AR56" s="428"/>
      <c r="AS56" s="429"/>
      <c r="AT56" s="428"/>
      <c r="AU56" s="428"/>
      <c r="AV56" s="428"/>
      <c r="AW56" s="428"/>
      <c r="AX56" s="859"/>
      <c r="AY56" s="859"/>
      <c r="AZ56" s="454"/>
    </row>
    <row r="57" spans="1:52" s="463" customFormat="1" ht="46.5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501</v>
      </c>
      <c r="F57" s="215">
        <v>16</v>
      </c>
      <c r="G57" s="253" t="s">
        <v>133</v>
      </c>
      <c r="H57" s="215">
        <v>3</v>
      </c>
      <c r="I57" s="254">
        <f t="shared" si="13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986">
        <f t="shared" si="9"/>
        <v>2</v>
      </c>
      <c r="Y57" s="976" t="s">
        <v>132</v>
      </c>
      <c r="Z57" s="215">
        <v>14</v>
      </c>
      <c r="AA57" s="253" t="s">
        <v>133</v>
      </c>
      <c r="AB57" s="215">
        <v>3</v>
      </c>
      <c r="AC57" s="426">
        <f t="shared" ref="AC57:AC68" si="17">Z57+AB57</f>
        <v>17</v>
      </c>
      <c r="AD57" s="280" t="s">
        <v>211</v>
      </c>
      <c r="AE57" s="256">
        <v>3</v>
      </c>
      <c r="AF57" s="317"/>
      <c r="AG57" s="262"/>
      <c r="AH57" s="317"/>
      <c r="AI57" s="263"/>
      <c r="AJ57" s="264"/>
      <c r="AK57" s="264"/>
      <c r="AL57" s="264"/>
      <c r="AM57" s="264"/>
      <c r="AN57" s="264"/>
      <c r="AO57" s="427">
        <f t="shared" ref="AO57:AO68" si="18">AC57+AE57+AG57+AI57+AJ57+AK57+AL57+AM57+AN57</f>
        <v>20</v>
      </c>
      <c r="AP57" s="424"/>
      <c r="AQ57" s="394"/>
      <c r="AR57" s="428">
        <f t="shared" ref="AR57:AR68" si="19">I57+M57</f>
        <v>19</v>
      </c>
      <c r="AS57" s="429">
        <f t="shared" ref="AS57:AS68" si="20">AR57+O57</f>
        <v>19</v>
      </c>
      <c r="AT57" s="428">
        <f t="shared" ref="AT57:AT68" si="21">AR57</f>
        <v>19</v>
      </c>
      <c r="AU57" s="428">
        <f t="shared" ref="AU57:AU68" si="22">(((I57+M57)*18)-(17*18))+(O57*10)+Q57+R57+S57+T57+U57+V57</f>
        <v>36</v>
      </c>
      <c r="AV57" s="428">
        <f t="shared" ref="AV57:AV68" si="23">L57+N57+(P57*10)+R57+S57+T57+U57+V57+W57</f>
        <v>19</v>
      </c>
      <c r="AW57" s="428">
        <f t="shared" ref="AW57:AW68" si="24">AU57+AV57</f>
        <v>55</v>
      </c>
      <c r="AX57" s="859">
        <f t="shared" si="12"/>
        <v>2</v>
      </c>
      <c r="AY57" s="859">
        <f t="shared" si="10"/>
        <v>0</v>
      </c>
      <c r="AZ57" s="454"/>
    </row>
    <row r="58" spans="1:52" s="463" customFormat="1" ht="46.5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500</v>
      </c>
      <c r="F58" s="215">
        <v>12</v>
      </c>
      <c r="G58" s="318" t="s">
        <v>367</v>
      </c>
      <c r="H58" s="215">
        <v>8</v>
      </c>
      <c r="I58" s="254">
        <f t="shared" si="13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986">
        <f t="shared" si="9"/>
        <v>3</v>
      </c>
      <c r="Y58" s="976" t="s">
        <v>134</v>
      </c>
      <c r="Z58" s="215">
        <v>12</v>
      </c>
      <c r="AA58" s="253" t="s">
        <v>161</v>
      </c>
      <c r="AB58" s="215">
        <v>4</v>
      </c>
      <c r="AC58" s="426">
        <f t="shared" si="17"/>
        <v>16</v>
      </c>
      <c r="AD58" s="280" t="s">
        <v>206</v>
      </c>
      <c r="AE58" s="256">
        <v>3</v>
      </c>
      <c r="AF58" s="317"/>
      <c r="AG58" s="262"/>
      <c r="AH58" s="317"/>
      <c r="AI58" s="263"/>
      <c r="AJ58" s="264"/>
      <c r="AK58" s="264"/>
      <c r="AL58" s="264"/>
      <c r="AM58" s="264"/>
      <c r="AN58" s="264"/>
      <c r="AO58" s="427">
        <f t="shared" si="18"/>
        <v>19</v>
      </c>
      <c r="AP58" s="424"/>
      <c r="AQ58" s="394"/>
      <c r="AR58" s="428">
        <f t="shared" si="19"/>
        <v>20</v>
      </c>
      <c r="AS58" s="429">
        <f t="shared" si="20"/>
        <v>20</v>
      </c>
      <c r="AT58" s="428">
        <f t="shared" si="21"/>
        <v>20</v>
      </c>
      <c r="AU58" s="428">
        <f t="shared" si="22"/>
        <v>54</v>
      </c>
      <c r="AV58" s="428">
        <f t="shared" si="23"/>
        <v>20</v>
      </c>
      <c r="AW58" s="428">
        <f t="shared" si="24"/>
        <v>74</v>
      </c>
      <c r="AX58" s="859">
        <f t="shared" si="12"/>
        <v>3</v>
      </c>
      <c r="AY58" s="859">
        <f t="shared" si="10"/>
        <v>0</v>
      </c>
      <c r="AZ58" s="454"/>
    </row>
    <row r="59" spans="1:52" s="46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502</v>
      </c>
      <c r="F59" s="215">
        <v>14</v>
      </c>
      <c r="G59" s="253" t="s">
        <v>368</v>
      </c>
      <c r="H59" s="215">
        <v>4</v>
      </c>
      <c r="I59" s="254">
        <f t="shared" si="13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986">
        <f t="shared" si="9"/>
        <v>1</v>
      </c>
      <c r="Y59" s="976" t="s">
        <v>135</v>
      </c>
      <c r="Z59" s="215">
        <v>14</v>
      </c>
      <c r="AA59" s="253" t="s">
        <v>136</v>
      </c>
      <c r="AB59" s="215">
        <v>4</v>
      </c>
      <c r="AC59" s="426">
        <f t="shared" si="17"/>
        <v>18</v>
      </c>
      <c r="AD59" s="280"/>
      <c r="AE59" s="256"/>
      <c r="AF59" s="317"/>
      <c r="AG59" s="262"/>
      <c r="AH59" s="317"/>
      <c r="AI59" s="263"/>
      <c r="AJ59" s="264"/>
      <c r="AK59" s="264"/>
      <c r="AL59" s="264"/>
      <c r="AM59" s="264"/>
      <c r="AN59" s="264"/>
      <c r="AO59" s="427">
        <f t="shared" si="18"/>
        <v>18</v>
      </c>
      <c r="AP59" s="424"/>
      <c r="AQ59" s="394"/>
      <c r="AR59" s="428">
        <f t="shared" si="19"/>
        <v>18</v>
      </c>
      <c r="AS59" s="429">
        <f t="shared" si="20"/>
        <v>18</v>
      </c>
      <c r="AT59" s="428">
        <f t="shared" si="21"/>
        <v>18</v>
      </c>
      <c r="AU59" s="428">
        <f t="shared" si="22"/>
        <v>18</v>
      </c>
      <c r="AV59" s="428">
        <f t="shared" si="23"/>
        <v>18</v>
      </c>
      <c r="AW59" s="428">
        <f t="shared" si="24"/>
        <v>36</v>
      </c>
      <c r="AX59" s="859">
        <f t="shared" si="12"/>
        <v>1</v>
      </c>
      <c r="AY59" s="859">
        <f t="shared" si="10"/>
        <v>0</v>
      </c>
      <c r="AZ59" s="454"/>
    </row>
    <row r="60" spans="1:52" s="462" customFormat="1" ht="18.5" x14ac:dyDescent="0.35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3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>
        <f t="shared" si="8"/>
        <v>0</v>
      </c>
      <c r="X60" s="986"/>
      <c r="Y60" s="976"/>
      <c r="Z60" s="339"/>
      <c r="AA60" s="253"/>
      <c r="AB60" s="339"/>
      <c r="AC60" s="426"/>
      <c r="AD60" s="280"/>
      <c r="AE60" s="256"/>
      <c r="AF60" s="339"/>
      <c r="AG60" s="323"/>
      <c r="AH60" s="339"/>
      <c r="AI60" s="298"/>
      <c r="AJ60" s="299"/>
      <c r="AK60" s="299"/>
      <c r="AL60" s="299"/>
      <c r="AM60" s="299"/>
      <c r="AN60" s="299"/>
      <c r="AO60" s="427"/>
      <c r="AP60" s="447"/>
      <c r="AQ60" s="395"/>
      <c r="AR60" s="428"/>
      <c r="AS60" s="429"/>
      <c r="AT60" s="428"/>
      <c r="AU60" s="428"/>
      <c r="AV60" s="428"/>
      <c r="AW60" s="428"/>
      <c r="AX60" s="859"/>
      <c r="AY60" s="859"/>
      <c r="AZ60" s="454"/>
    </row>
    <row r="61" spans="1:52" s="46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3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976" t="s">
        <v>137</v>
      </c>
      <c r="Z61" s="319">
        <v>20</v>
      </c>
      <c r="AA61" s="253"/>
      <c r="AB61" s="319"/>
      <c r="AC61" s="426">
        <f t="shared" si="17"/>
        <v>20</v>
      </c>
      <c r="AD61" s="508"/>
      <c r="AE61" s="321"/>
      <c r="AF61" s="317"/>
      <c r="AG61" s="262"/>
      <c r="AH61" s="317"/>
      <c r="AI61" s="263"/>
      <c r="AJ61" s="264"/>
      <c r="AK61" s="264"/>
      <c r="AL61" s="264"/>
      <c r="AM61" s="264"/>
      <c r="AN61" s="264"/>
      <c r="AO61" s="427">
        <f t="shared" si="18"/>
        <v>20</v>
      </c>
      <c r="AP61" s="424"/>
      <c r="AQ61" s="394"/>
      <c r="AR61" s="428">
        <f t="shared" si="19"/>
        <v>21</v>
      </c>
      <c r="AS61" s="429">
        <f t="shared" si="20"/>
        <v>21</v>
      </c>
      <c r="AT61" s="428">
        <f t="shared" si="21"/>
        <v>21</v>
      </c>
      <c r="AU61" s="428">
        <f t="shared" si="22"/>
        <v>72</v>
      </c>
      <c r="AV61" s="428">
        <f t="shared" si="23"/>
        <v>21</v>
      </c>
      <c r="AW61" s="428">
        <f t="shared" si="24"/>
        <v>93</v>
      </c>
      <c r="AX61" s="859">
        <f t="shared" si="12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3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/>
      <c r="X62" s="986"/>
      <c r="Y62" s="974"/>
      <c r="Z62" s="266"/>
      <c r="AA62" s="274"/>
      <c r="AB62" s="266"/>
      <c r="AC62" s="426"/>
      <c r="AD62" s="296"/>
      <c r="AE62" s="294"/>
      <c r="AF62" s="446"/>
      <c r="AG62" s="323"/>
      <c r="AH62" s="446"/>
      <c r="AI62" s="298"/>
      <c r="AJ62" s="299"/>
      <c r="AK62" s="299"/>
      <c r="AL62" s="299"/>
      <c r="AM62" s="299"/>
      <c r="AN62" s="299"/>
      <c r="AO62" s="427"/>
      <c r="AP62" s="447"/>
      <c r="AR62" s="428"/>
      <c r="AS62" s="429"/>
      <c r="AT62" s="428"/>
      <c r="AU62" s="428"/>
      <c r="AV62" s="428"/>
      <c r="AW62" s="428"/>
      <c r="AX62" s="859"/>
      <c r="AY62" s="859"/>
      <c r="AZ62" s="454"/>
    </row>
    <row r="63" spans="1:52" s="46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3"/>
        <v>24</v>
      </c>
      <c r="J63" s="280"/>
      <c r="K63" s="379"/>
      <c r="L63" s="255"/>
      <c r="M63" s="256"/>
      <c r="N63" s="322" t="s">
        <v>430</v>
      </c>
      <c r="O63" s="323"/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986">
        <f t="shared" si="9"/>
        <v>7</v>
      </c>
      <c r="Y63" s="975"/>
      <c r="Z63" s="253"/>
      <c r="AA63" s="253"/>
      <c r="AB63" s="253"/>
      <c r="AC63" s="426">
        <f t="shared" si="17"/>
        <v>0</v>
      </c>
      <c r="AD63" s="280"/>
      <c r="AE63" s="256"/>
      <c r="AF63" s="322"/>
      <c r="AG63" s="323"/>
      <c r="AH63" s="322"/>
      <c r="AI63" s="298"/>
      <c r="AJ63" s="299"/>
      <c r="AK63" s="299"/>
      <c r="AL63" s="299"/>
      <c r="AM63" s="299"/>
      <c r="AN63" s="299"/>
      <c r="AO63" s="427">
        <f t="shared" si="18"/>
        <v>0</v>
      </c>
      <c r="AP63" s="447"/>
      <c r="AQ63" s="395"/>
      <c r="AR63" s="428">
        <f t="shared" si="19"/>
        <v>24</v>
      </c>
      <c r="AS63" s="429">
        <f t="shared" si="20"/>
        <v>24</v>
      </c>
      <c r="AT63" s="428">
        <f t="shared" si="21"/>
        <v>24</v>
      </c>
      <c r="AU63" s="428">
        <f t="shared" si="22"/>
        <v>126</v>
      </c>
      <c r="AV63" s="428" t="e">
        <f t="shared" si="23"/>
        <v>#VALUE!</v>
      </c>
      <c r="AW63" s="428" t="e">
        <f t="shared" si="24"/>
        <v>#VALUE!</v>
      </c>
      <c r="AX63" s="859">
        <f t="shared" si="12"/>
        <v>7</v>
      </c>
      <c r="AY63" s="859">
        <f t="shared" si="10"/>
        <v>0</v>
      </c>
      <c r="AZ63" s="454"/>
    </row>
    <row r="64" spans="1:52" s="46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3"/>
        <v>25</v>
      </c>
      <c r="J64" s="280"/>
      <c r="K64" s="379"/>
      <c r="L64" s="255"/>
      <c r="M64" s="256"/>
      <c r="N64" s="322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975"/>
      <c r="Z64" s="253"/>
      <c r="AA64" s="253"/>
      <c r="AB64" s="253"/>
      <c r="AC64" s="426">
        <f t="shared" si="17"/>
        <v>0</v>
      </c>
      <c r="AD64" s="280"/>
      <c r="AE64" s="256"/>
      <c r="AF64" s="322"/>
      <c r="AG64" s="323"/>
      <c r="AH64" s="322"/>
      <c r="AI64" s="298"/>
      <c r="AJ64" s="299"/>
      <c r="AK64" s="299"/>
      <c r="AL64" s="299"/>
      <c r="AM64" s="299"/>
      <c r="AN64" s="299"/>
      <c r="AO64" s="427">
        <f t="shared" si="18"/>
        <v>0</v>
      </c>
      <c r="AP64" s="447"/>
      <c r="AQ64" s="395"/>
      <c r="AR64" s="428">
        <f t="shared" si="19"/>
        <v>25</v>
      </c>
      <c r="AS64" s="429">
        <f t="shared" si="20"/>
        <v>25</v>
      </c>
      <c r="AT64" s="428">
        <f t="shared" si="21"/>
        <v>25</v>
      </c>
      <c r="AU64" s="428">
        <f t="shared" si="22"/>
        <v>144</v>
      </c>
      <c r="AV64" s="428" t="e">
        <f t="shared" si="23"/>
        <v>#VALUE!</v>
      </c>
      <c r="AW64" s="428" t="e">
        <f t="shared" si="24"/>
        <v>#VALUE!</v>
      </c>
      <c r="AX64" s="859">
        <f t="shared" si="12"/>
        <v>8</v>
      </c>
      <c r="AY64" s="859">
        <f t="shared" si="10"/>
        <v>0</v>
      </c>
      <c r="AZ64" s="454"/>
    </row>
    <row r="65" spans="1:52" s="523" customFormat="1" ht="18.5" x14ac:dyDescent="0.35">
      <c r="A65" s="101"/>
      <c r="B65" s="509"/>
      <c r="C65" s="509"/>
      <c r="D65" s="510"/>
      <c r="E65" s="511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>
        <f t="shared" si="8"/>
        <v>0</v>
      </c>
      <c r="X65" s="986"/>
      <c r="Y65" s="984"/>
      <c r="Z65" s="512"/>
      <c r="AA65" s="512"/>
      <c r="AB65" s="512"/>
      <c r="AC65" s="426"/>
      <c r="AD65" s="520"/>
      <c r="AE65" s="514"/>
      <c r="AF65" s="515"/>
      <c r="AG65" s="516"/>
      <c r="AH65" s="515"/>
      <c r="AI65" s="517"/>
      <c r="AJ65" s="518"/>
      <c r="AK65" s="518"/>
      <c r="AL65" s="518"/>
      <c r="AM65" s="518"/>
      <c r="AN65" s="518"/>
      <c r="AO65" s="427"/>
      <c r="AP65" s="521"/>
      <c r="AQ65" s="522"/>
      <c r="AR65" s="428"/>
      <c r="AS65" s="429"/>
      <c r="AT65" s="428"/>
      <c r="AU65" s="428"/>
      <c r="AV65" s="428"/>
      <c r="AW65" s="428"/>
      <c r="AX65" s="859"/>
      <c r="AY65" s="859"/>
      <c r="AZ65" s="454"/>
    </row>
    <row r="66" spans="1:52" s="463" customFormat="1" ht="18.5" x14ac:dyDescent="0.35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3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>
        <f t="shared" si="8"/>
        <v>0</v>
      </c>
      <c r="X66" s="986"/>
      <c r="Y66" s="976"/>
      <c r="Z66" s="506"/>
      <c r="AA66" s="253"/>
      <c r="AB66" s="506"/>
      <c r="AC66" s="426"/>
      <c r="AD66" s="280"/>
      <c r="AE66" s="256"/>
      <c r="AF66" s="317"/>
      <c r="AG66" s="262"/>
      <c r="AH66" s="317"/>
      <c r="AI66" s="263"/>
      <c r="AJ66" s="264"/>
      <c r="AK66" s="264"/>
      <c r="AL66" s="264"/>
      <c r="AM66" s="264"/>
      <c r="AN66" s="264"/>
      <c r="AO66" s="427"/>
      <c r="AP66" s="424"/>
      <c r="AQ66" s="394"/>
      <c r="AR66" s="428"/>
      <c r="AS66" s="429"/>
      <c r="AT66" s="428"/>
      <c r="AU66" s="428"/>
      <c r="AV66" s="428"/>
      <c r="AW66" s="428"/>
      <c r="AX66" s="859"/>
      <c r="AY66" s="859"/>
      <c r="AZ66" s="454"/>
    </row>
    <row r="67" spans="1:52" s="46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3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23</v>
      </c>
      <c r="X67" s="986">
        <f t="shared" si="9"/>
        <v>6</v>
      </c>
      <c r="Y67" s="976" t="s">
        <v>129</v>
      </c>
      <c r="Z67" s="215">
        <v>12</v>
      </c>
      <c r="AA67" s="253" t="s">
        <v>219</v>
      </c>
      <c r="AB67" s="215">
        <v>7</v>
      </c>
      <c r="AC67" s="426">
        <f t="shared" si="17"/>
        <v>19</v>
      </c>
      <c r="AD67" s="280"/>
      <c r="AE67" s="256"/>
      <c r="AF67" s="317"/>
      <c r="AG67" s="262"/>
      <c r="AH67" s="317"/>
      <c r="AI67" s="263"/>
      <c r="AJ67" s="264"/>
      <c r="AK67" s="264"/>
      <c r="AL67" s="264"/>
      <c r="AM67" s="264"/>
      <c r="AN67" s="264"/>
      <c r="AO67" s="427">
        <f t="shared" si="18"/>
        <v>19</v>
      </c>
      <c r="AP67" s="424"/>
      <c r="AQ67" s="394"/>
      <c r="AR67" s="428">
        <f t="shared" si="19"/>
        <v>19</v>
      </c>
      <c r="AS67" s="429">
        <f t="shared" si="20"/>
        <v>19</v>
      </c>
      <c r="AT67" s="428">
        <f t="shared" si="21"/>
        <v>19</v>
      </c>
      <c r="AU67" s="428">
        <f t="shared" si="22"/>
        <v>36</v>
      </c>
      <c r="AV67" s="428">
        <f t="shared" si="23"/>
        <v>23</v>
      </c>
      <c r="AW67" s="428">
        <f t="shared" si="24"/>
        <v>59</v>
      </c>
      <c r="AX67" s="859">
        <f t="shared" si="12"/>
        <v>6</v>
      </c>
      <c r="AY67" s="859">
        <f t="shared" si="10"/>
        <v>0</v>
      </c>
      <c r="AZ67" s="454"/>
    </row>
    <row r="68" spans="1:52" s="46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3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21</v>
      </c>
      <c r="X68" s="986">
        <f t="shared" si="9"/>
        <v>4</v>
      </c>
      <c r="Y68" s="976" t="s">
        <v>130</v>
      </c>
      <c r="Z68" s="215">
        <v>12</v>
      </c>
      <c r="AA68" s="253" t="s">
        <v>131</v>
      </c>
      <c r="AB68" s="215">
        <v>5</v>
      </c>
      <c r="AC68" s="426">
        <f t="shared" si="17"/>
        <v>17</v>
      </c>
      <c r="AD68" s="280" t="s">
        <v>207</v>
      </c>
      <c r="AE68" s="256">
        <v>3</v>
      </c>
      <c r="AF68" s="317"/>
      <c r="AG68" s="262"/>
      <c r="AH68" s="317"/>
      <c r="AI68" s="263"/>
      <c r="AJ68" s="264"/>
      <c r="AK68" s="264"/>
      <c r="AL68" s="264"/>
      <c r="AM68" s="264"/>
      <c r="AN68" s="264"/>
      <c r="AO68" s="427">
        <f t="shared" si="18"/>
        <v>20</v>
      </c>
      <c r="AP68" s="424"/>
      <c r="AQ68" s="394"/>
      <c r="AR68" s="428">
        <f t="shared" si="19"/>
        <v>18</v>
      </c>
      <c r="AS68" s="429">
        <f t="shared" si="20"/>
        <v>18</v>
      </c>
      <c r="AT68" s="428">
        <f t="shared" si="21"/>
        <v>18</v>
      </c>
      <c r="AU68" s="428">
        <f t="shared" si="22"/>
        <v>18</v>
      </c>
      <c r="AV68" s="428" t="e">
        <f t="shared" si="23"/>
        <v>#VALUE!</v>
      </c>
      <c r="AW68" s="428" t="e">
        <f t="shared" si="24"/>
        <v>#VALUE!</v>
      </c>
      <c r="AX68" s="859">
        <f t="shared" si="12"/>
        <v>4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3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>
        <f t="shared" si="8"/>
        <v>0</v>
      </c>
      <c r="X69" s="986"/>
      <c r="Y69" s="974"/>
      <c r="Z69" s="271"/>
      <c r="AA69" s="274"/>
      <c r="AB69" s="271"/>
      <c r="AC69" s="426"/>
      <c r="AD69" s="296"/>
      <c r="AE69" s="294"/>
      <c r="AF69" s="446"/>
      <c r="AG69" s="323"/>
      <c r="AH69" s="446"/>
      <c r="AI69" s="298"/>
      <c r="AJ69" s="299"/>
      <c r="AK69" s="299"/>
      <c r="AL69" s="299"/>
      <c r="AM69" s="299"/>
      <c r="AN69" s="299"/>
      <c r="AO69" s="427"/>
      <c r="AP69" s="447"/>
      <c r="AR69" s="428"/>
      <c r="AS69" s="429"/>
      <c r="AT69" s="428"/>
      <c r="AU69" s="428"/>
      <c r="AV69" s="428"/>
      <c r="AW69" s="428"/>
      <c r="AX69" s="859"/>
      <c r="AY69" s="859"/>
    </row>
    <row r="70" spans="1:52" s="394" customFormat="1" ht="18.5" x14ac:dyDescent="0.35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3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980"/>
      <c r="Z70" s="271"/>
      <c r="AA70" s="274"/>
      <c r="AB70" s="271"/>
      <c r="AC70" s="426">
        <f>Z70+AB70</f>
        <v>0</v>
      </c>
      <c r="AD70" s="296"/>
      <c r="AE70" s="294"/>
      <c r="AF70" s="277"/>
      <c r="AG70" s="262"/>
      <c r="AH70" s="277"/>
      <c r="AI70" s="263"/>
      <c r="AJ70" s="264"/>
      <c r="AK70" s="264"/>
      <c r="AL70" s="264"/>
      <c r="AM70" s="264"/>
      <c r="AN70" s="264"/>
      <c r="AO70" s="427">
        <f>AC70+AE70+AG70+AI70+AJ70+AK70+AL70+AM70+AN70</f>
        <v>0</v>
      </c>
      <c r="AP70" s="424"/>
      <c r="AR70" s="428">
        <f>I70+M70</f>
        <v>8</v>
      </c>
      <c r="AS70" s="429">
        <f>AR70+O70</f>
        <v>8</v>
      </c>
      <c r="AT70" s="428">
        <f>AR70</f>
        <v>8</v>
      </c>
      <c r="AU70" s="428">
        <f>(((I70+M70)*18)-(17*18))+(O70*10)+Q70+R70+S70+T70+U70+V70</f>
        <v>-162</v>
      </c>
      <c r="AV70" s="428">
        <f>L70+N70+(P70*10)+R70+S70+T70+U70+V70+W70</f>
        <v>8</v>
      </c>
      <c r="AW70" s="428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2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3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85"/>
      <c r="Z71" s="271"/>
      <c r="AA71" s="274"/>
      <c r="AB71" s="271"/>
      <c r="AC71" s="426"/>
      <c r="AD71" s="296"/>
      <c r="AE71" s="294"/>
      <c r="AF71" s="277"/>
      <c r="AG71" s="262"/>
      <c r="AH71" s="277"/>
      <c r="AI71" s="263"/>
      <c r="AJ71" s="264"/>
      <c r="AK71" s="264"/>
      <c r="AL71" s="264"/>
      <c r="AM71" s="264"/>
      <c r="AN71" s="264"/>
      <c r="AO71" s="427"/>
      <c r="AP71" s="424"/>
      <c r="AR71" s="428"/>
      <c r="AS71" s="429"/>
      <c r="AT71" s="428"/>
      <c r="AU71" s="428"/>
      <c r="AV71" s="428"/>
      <c r="AW71" s="428"/>
      <c r="AX71" s="859">
        <f t="shared" ref="AX71:AX74" si="25">(I71+K71+M71+Q71)</f>
        <v>7</v>
      </c>
      <c r="AY71" s="859">
        <f t="shared" si="10"/>
        <v>0</v>
      </c>
    </row>
    <row r="72" spans="1:52" s="394" customFormat="1" ht="18.5" x14ac:dyDescent="0.35">
      <c r="A72" s="18"/>
      <c r="B72" s="266"/>
      <c r="C72" s="266"/>
      <c r="D72" s="525"/>
      <c r="E72" s="292"/>
      <c r="F72" s="215"/>
      <c r="G72" s="274"/>
      <c r="H72" s="271"/>
      <c r="I72" s="279"/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0</v>
      </c>
      <c r="X72" s="986"/>
      <c r="Y72" s="980"/>
      <c r="Z72" s="271"/>
      <c r="AA72" s="274"/>
      <c r="AB72" s="271"/>
      <c r="AC72" s="426"/>
      <c r="AD72" s="296"/>
      <c r="AE72" s="294"/>
      <c r="AF72" s="277"/>
      <c r="AG72" s="262"/>
      <c r="AH72" s="277"/>
      <c r="AI72" s="263"/>
      <c r="AJ72" s="264"/>
      <c r="AK72" s="264"/>
      <c r="AL72" s="264"/>
      <c r="AM72" s="264"/>
      <c r="AN72" s="264"/>
      <c r="AO72" s="427"/>
      <c r="AP72" s="424"/>
      <c r="AR72" s="428"/>
      <c r="AS72" s="429"/>
      <c r="AT72" s="428"/>
      <c r="AU72" s="428"/>
      <c r="AV72" s="428"/>
      <c r="AW72" s="428"/>
      <c r="AX72" s="859">
        <f t="shared" si="25"/>
        <v>0</v>
      </c>
      <c r="AY72" s="859">
        <f t="shared" si="10"/>
        <v>0</v>
      </c>
    </row>
    <row r="73" spans="1:52" s="394" customFormat="1" ht="18.5" x14ac:dyDescent="0.35">
      <c r="A73" s="18"/>
      <c r="B73" s="527"/>
      <c r="C73" s="527"/>
      <c r="D73" s="525"/>
      <c r="E73" s="528"/>
      <c r="F73" s="512"/>
      <c r="G73" s="512"/>
      <c r="H73" s="512"/>
      <c r="I73" s="279"/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0</v>
      </c>
      <c r="X73" s="986"/>
      <c r="Y73" s="980"/>
      <c r="Z73" s="271"/>
      <c r="AA73" s="274"/>
      <c r="AB73" s="271"/>
      <c r="AC73" s="426"/>
      <c r="AD73" s="296"/>
      <c r="AE73" s="294"/>
      <c r="AF73" s="277"/>
      <c r="AG73" s="262"/>
      <c r="AH73" s="277"/>
      <c r="AI73" s="263"/>
      <c r="AJ73" s="264"/>
      <c r="AK73" s="264"/>
      <c r="AL73" s="264"/>
      <c r="AM73" s="264"/>
      <c r="AN73" s="264"/>
      <c r="AO73" s="427"/>
      <c r="AP73" s="424"/>
      <c r="AR73" s="428"/>
      <c r="AS73" s="429"/>
      <c r="AT73" s="428"/>
      <c r="AU73" s="428"/>
      <c r="AV73" s="428"/>
      <c r="AW73" s="428"/>
      <c r="AX73" s="859">
        <f t="shared" si="25"/>
        <v>0</v>
      </c>
      <c r="AY73" s="859">
        <f t="shared" si="10"/>
        <v>0</v>
      </c>
    </row>
    <row r="74" spans="1:52" s="394" customFormat="1" ht="18.5" x14ac:dyDescent="0.35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530"/>
      <c r="Z74" s="531"/>
      <c r="AA74" s="532"/>
      <c r="AB74" s="531"/>
      <c r="AC74" s="533"/>
      <c r="AD74" s="534"/>
      <c r="AE74" s="535"/>
      <c r="AF74" s="536"/>
      <c r="AG74" s="537"/>
      <c r="AH74" s="536"/>
      <c r="AI74" s="538"/>
      <c r="AJ74" s="539"/>
      <c r="AK74" s="539"/>
      <c r="AL74" s="539"/>
      <c r="AM74" s="539"/>
      <c r="AN74" s="539"/>
      <c r="AO74" s="540"/>
      <c r="AP74" s="541"/>
      <c r="AR74" s="428"/>
      <c r="AS74" s="429"/>
      <c r="AT74" s="428"/>
      <c r="AU74" s="428"/>
      <c r="AV74" s="428"/>
      <c r="AW74" s="428"/>
      <c r="AX74" s="859">
        <f t="shared" si="25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638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640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640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633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640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640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640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640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640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639"/>
      <c r="K86" s="639"/>
      <c r="L86" s="639"/>
      <c r="M86" s="639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640"/>
      <c r="K87" s="640"/>
      <c r="L87" s="640"/>
      <c r="M87" s="640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640"/>
      <c r="K88" s="640"/>
      <c r="L88" s="640"/>
      <c r="M88" s="640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640"/>
      <c r="K89" s="640"/>
      <c r="L89" s="640"/>
      <c r="M89" s="640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640"/>
      <c r="K90" s="640"/>
      <c r="L90" s="640"/>
      <c r="M90" s="640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640"/>
      <c r="K91" s="640"/>
      <c r="L91" s="640"/>
      <c r="M91" s="640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641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639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640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640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641"/>
      <c r="F103" s="569"/>
      <c r="G103" s="591"/>
      <c r="H103" s="591"/>
      <c r="I103" s="591"/>
      <c r="J103" s="591"/>
      <c r="K103" s="591"/>
      <c r="L103" s="640"/>
      <c r="M103" s="640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640"/>
      <c r="M104" s="640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A103:B103"/>
    <mergeCell ref="C103:D103"/>
    <mergeCell ref="G91:I91"/>
    <mergeCell ref="N91:O91"/>
    <mergeCell ref="P91:R91"/>
    <mergeCell ref="G90:I90"/>
    <mergeCell ref="N90:O90"/>
    <mergeCell ref="P90:R90"/>
    <mergeCell ref="S90:U90"/>
    <mergeCell ref="S91:U91"/>
    <mergeCell ref="A92:B92"/>
    <mergeCell ref="C92:D92"/>
    <mergeCell ref="H92:L92"/>
    <mergeCell ref="M92:O92"/>
    <mergeCell ref="P92:R92"/>
    <mergeCell ref="G87:I87"/>
    <mergeCell ref="N87:O87"/>
    <mergeCell ref="P87:R87"/>
    <mergeCell ref="S87:U87"/>
    <mergeCell ref="G88:I88"/>
    <mergeCell ref="N88:O88"/>
    <mergeCell ref="P88:R88"/>
    <mergeCell ref="S88:U88"/>
    <mergeCell ref="G89:I89"/>
    <mergeCell ref="N89:O89"/>
    <mergeCell ref="P89:R89"/>
    <mergeCell ref="S89:U89"/>
    <mergeCell ref="C81:D81"/>
    <mergeCell ref="G6:H6"/>
    <mergeCell ref="J6:J7"/>
    <mergeCell ref="K6:K7"/>
    <mergeCell ref="C83:D83"/>
    <mergeCell ref="O83:U83"/>
    <mergeCell ref="C84:D84"/>
    <mergeCell ref="G85:R85"/>
    <mergeCell ref="G86:I86"/>
    <mergeCell ref="N86:O86"/>
    <mergeCell ref="P86:R86"/>
    <mergeCell ref="S86:U86"/>
    <mergeCell ref="AJ5:AN5"/>
    <mergeCell ref="AE6:AE7"/>
    <mergeCell ref="AF6:AF7"/>
    <mergeCell ref="R5:V5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C78:D78"/>
    <mergeCell ref="P78:S78"/>
    <mergeCell ref="C79:D79"/>
    <mergeCell ref="C80:D80"/>
    <mergeCell ref="W5:W7"/>
    <mergeCell ref="X5:X7"/>
    <mergeCell ref="Y5:AB5"/>
    <mergeCell ref="AC5:AC7"/>
    <mergeCell ref="AX5:AX7"/>
    <mergeCell ref="AY5:AY7"/>
    <mergeCell ref="A5:A7"/>
    <mergeCell ref="B5:B7"/>
    <mergeCell ref="C5:C7"/>
    <mergeCell ref="D5:D7"/>
    <mergeCell ref="E5:H5"/>
    <mergeCell ref="P5:Q5"/>
    <mergeCell ref="P6:P7"/>
    <mergeCell ref="Q6:Q7"/>
    <mergeCell ref="AO5:AO7"/>
    <mergeCell ref="AP5:AP7"/>
    <mergeCell ref="AD5:AE5"/>
    <mergeCell ref="AF5:AG5"/>
    <mergeCell ref="AA6:AB6"/>
    <mergeCell ref="AD6:AD7"/>
    <mergeCell ref="U6:U7"/>
    <mergeCell ref="V6:V7"/>
    <mergeCell ref="Y6:Z6"/>
    <mergeCell ref="AH5:AI5"/>
    <mergeCell ref="A1:C1"/>
    <mergeCell ref="D1:I1"/>
    <mergeCell ref="A2:C2"/>
    <mergeCell ref="D2:I2"/>
    <mergeCell ref="A3:M3"/>
    <mergeCell ref="I5:I7"/>
    <mergeCell ref="J5:K5"/>
    <mergeCell ref="L5:M5"/>
    <mergeCell ref="N5:O5"/>
    <mergeCell ref="N6:N7"/>
    <mergeCell ref="O6:O7"/>
    <mergeCell ref="E6:F6"/>
    <mergeCell ref="L6:L7"/>
    <mergeCell ref="M6:M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G69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2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643"/>
      <c r="K1" s="643"/>
      <c r="L1" s="643"/>
      <c r="M1" s="643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2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643"/>
      <c r="K2" s="643"/>
      <c r="L2" s="643"/>
      <c r="M2" s="643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2" s="394" customFormat="1" ht="20.25" customHeight="1" x14ac:dyDescent="0.4">
      <c r="A3" s="1279" t="s">
        <v>503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2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2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163" t="s">
        <v>581</v>
      </c>
      <c r="AY5" s="1163" t="s">
        <v>582</v>
      </c>
    </row>
    <row r="6" spans="1:52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163"/>
      <c r="AY6" s="1163"/>
    </row>
    <row r="7" spans="1:52" s="394" customFormat="1" ht="65.150000000000006" customHeight="1" x14ac:dyDescent="0.25">
      <c r="A7" s="1215"/>
      <c r="B7" s="1280"/>
      <c r="C7" s="1280"/>
      <c r="D7" s="1280"/>
      <c r="E7" s="646" t="s">
        <v>183</v>
      </c>
      <c r="F7" s="646" t="s">
        <v>5</v>
      </c>
      <c r="G7" s="646" t="s">
        <v>89</v>
      </c>
      <c r="H7" s="646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83"/>
      <c r="Y7" s="987" t="s">
        <v>118</v>
      </c>
      <c r="Z7" s="987" t="s">
        <v>5</v>
      </c>
      <c r="AA7" s="987" t="s">
        <v>89</v>
      </c>
      <c r="AB7" s="987" t="s">
        <v>2</v>
      </c>
      <c r="AC7" s="1284"/>
      <c r="AD7" s="1286"/>
      <c r="AE7" s="1286"/>
      <c r="AF7" s="1248"/>
      <c r="AG7" s="1289"/>
      <c r="AH7" s="1290"/>
      <c r="AI7" s="1290"/>
      <c r="AJ7" s="1287"/>
      <c r="AK7" s="1287"/>
      <c r="AL7" s="1287"/>
      <c r="AM7" s="1287"/>
      <c r="AN7" s="1288"/>
      <c r="AO7" s="1285"/>
      <c r="AP7" s="1283"/>
      <c r="AS7" s="394" t="s">
        <v>191</v>
      </c>
      <c r="AU7" s="394">
        <f>SUM(AU10:AU69)</f>
        <v>630</v>
      </c>
      <c r="AV7" s="394" t="e">
        <f>SUM(AV10:AV69)</f>
        <v>#VALUE!</v>
      </c>
      <c r="AW7" s="394" t="e">
        <f>AV7+AU7</f>
        <v>#VALUE!</v>
      </c>
      <c r="AX7" s="1164"/>
      <c r="AY7" s="1164"/>
    </row>
    <row r="8" spans="1:52" s="420" customFormat="1" ht="18" x14ac:dyDescent="0.4">
      <c r="A8" s="712">
        <v>1</v>
      </c>
      <c r="B8" s="642">
        <v>2</v>
      </c>
      <c r="C8" s="642">
        <v>3</v>
      </c>
      <c r="D8" s="642">
        <v>4</v>
      </c>
      <c r="E8" s="642">
        <v>5</v>
      </c>
      <c r="F8" s="642">
        <v>6</v>
      </c>
      <c r="G8" s="642">
        <v>7</v>
      </c>
      <c r="H8" s="642">
        <v>8</v>
      </c>
      <c r="I8" s="645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647">
        <v>18</v>
      </c>
      <c r="T8" s="410">
        <v>19</v>
      </c>
      <c r="U8" s="647">
        <v>20</v>
      </c>
      <c r="V8" s="410">
        <v>21</v>
      </c>
      <c r="W8" s="412">
        <v>22</v>
      </c>
      <c r="X8" s="988">
        <v>23</v>
      </c>
      <c r="Y8" s="989">
        <v>23</v>
      </c>
      <c r="Z8" s="990">
        <v>24</v>
      </c>
      <c r="AA8" s="989">
        <v>25</v>
      </c>
      <c r="AB8" s="990">
        <v>26</v>
      </c>
      <c r="AC8" s="991">
        <v>27</v>
      </c>
      <c r="AD8" s="990">
        <v>28</v>
      </c>
      <c r="AE8" s="992">
        <v>29</v>
      </c>
      <c r="AF8" s="990">
        <v>30</v>
      </c>
      <c r="AG8" s="993">
        <v>31</v>
      </c>
      <c r="AH8" s="990">
        <v>32</v>
      </c>
      <c r="AI8" s="994">
        <v>33</v>
      </c>
      <c r="AJ8" s="995">
        <v>34</v>
      </c>
      <c r="AK8" s="995">
        <v>35</v>
      </c>
      <c r="AL8" s="995">
        <v>36</v>
      </c>
      <c r="AM8" s="995">
        <v>37</v>
      </c>
      <c r="AN8" s="995">
        <v>38</v>
      </c>
      <c r="AO8" s="996">
        <v>39</v>
      </c>
      <c r="AP8" s="997">
        <v>40</v>
      </c>
      <c r="AQ8" s="998"/>
      <c r="AR8" s="998"/>
      <c r="AS8" s="998"/>
      <c r="AT8" s="998"/>
      <c r="AU8" s="998"/>
      <c r="AV8" s="998"/>
      <c r="AW8" s="998"/>
      <c r="AX8" s="839"/>
      <c r="AY8" s="839"/>
    </row>
    <row r="9" spans="1:52" s="394" customFormat="1" ht="18" x14ac:dyDescent="0.4">
      <c r="A9" s="15"/>
      <c r="B9" s="421" t="s">
        <v>9</v>
      </c>
      <c r="C9" s="412"/>
      <c r="D9" s="412"/>
      <c r="E9" s="642"/>
      <c r="F9" s="642"/>
      <c r="G9" s="642"/>
      <c r="H9" s="642"/>
      <c r="I9" s="645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999"/>
      <c r="Y9" s="989"/>
      <c r="Z9" s="989"/>
      <c r="AA9" s="989"/>
      <c r="AB9" s="989"/>
      <c r="AC9" s="991"/>
      <c r="AD9" s="992"/>
      <c r="AE9" s="992"/>
      <c r="AF9" s="1000"/>
      <c r="AG9" s="1001"/>
      <c r="AH9" s="1000"/>
      <c r="AI9" s="1002"/>
      <c r="AJ9" s="1003"/>
      <c r="AK9" s="1003"/>
      <c r="AL9" s="1003"/>
      <c r="AM9" s="1003"/>
      <c r="AN9" s="1003"/>
      <c r="AO9" s="1004"/>
      <c r="AP9" s="1005"/>
      <c r="AQ9" s="1000"/>
      <c r="AR9" s="1000"/>
      <c r="AS9" s="1000"/>
      <c r="AT9" s="1000"/>
      <c r="AU9" s="1000"/>
      <c r="AV9" s="1000"/>
      <c r="AW9" s="1000"/>
      <c r="AX9" s="841"/>
      <c r="AY9" s="841"/>
    </row>
    <row r="10" spans="1:52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1006"/>
      <c r="Z10" s="1007"/>
      <c r="AA10" s="1006" t="s">
        <v>192</v>
      </c>
      <c r="AB10" s="1007">
        <v>15</v>
      </c>
      <c r="AC10" s="1008">
        <f t="shared" ref="AC10:AC54" si="0">Z10+AB10</f>
        <v>15</v>
      </c>
      <c r="AD10" s="1009" t="s">
        <v>201</v>
      </c>
      <c r="AE10" s="1010">
        <v>3</v>
      </c>
      <c r="AF10" s="1011"/>
      <c r="AG10" s="1012"/>
      <c r="AH10" s="1011"/>
      <c r="AI10" s="1013"/>
      <c r="AJ10" s="1014"/>
      <c r="AK10" s="1014"/>
      <c r="AL10" s="1014"/>
      <c r="AM10" s="1014"/>
      <c r="AN10" s="1014"/>
      <c r="AO10" s="1015">
        <f t="shared" ref="AO10:AO54" si="1">AC10+AE10+AG10+AI10+AJ10+AK10+AL10+AM10+AN10</f>
        <v>18</v>
      </c>
      <c r="AP10" s="999"/>
      <c r="AQ10" s="1016"/>
      <c r="AR10" s="1016">
        <f t="shared" ref="AR10:AR54" si="2">I10+M10</f>
        <v>18</v>
      </c>
      <c r="AS10" s="1017">
        <f t="shared" ref="AS10:AS54" si="3">AR10+O10</f>
        <v>18</v>
      </c>
      <c r="AT10" s="1016">
        <f t="shared" ref="AT10:AT54" si="4">AR10</f>
        <v>18</v>
      </c>
      <c r="AU10" s="1016">
        <f t="shared" ref="AU10:AU54" si="5">(((I10+M10)*18)-(17*18))+(O10*10)+Q10+R10+S10+T10+U10+V10</f>
        <v>18</v>
      </c>
      <c r="AV10" s="1016">
        <f>(((AC10+AE10)*17)-(17*17))+(AG10*17)+AI10+AJ10+AK10+AL10+AM10+AN10</f>
        <v>17</v>
      </c>
      <c r="AW10" s="1016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2" s="431" customFormat="1" ht="180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1018" t="s">
        <v>147</v>
      </c>
      <c r="Z11" s="1019">
        <v>7</v>
      </c>
      <c r="AA11" s="1018" t="s">
        <v>148</v>
      </c>
      <c r="AB11" s="1019">
        <v>13</v>
      </c>
      <c r="AC11" s="1008">
        <f t="shared" si="0"/>
        <v>20</v>
      </c>
      <c r="AD11" s="1020"/>
      <c r="AE11" s="1021"/>
      <c r="AF11" s="1018">
        <v>0</v>
      </c>
      <c r="AG11" s="1012">
        <v>0</v>
      </c>
      <c r="AH11" s="1018"/>
      <c r="AI11" s="1013"/>
      <c r="AJ11" s="1014">
        <v>0</v>
      </c>
      <c r="AK11" s="1014">
        <v>0</v>
      </c>
      <c r="AL11" s="1014">
        <v>0</v>
      </c>
      <c r="AM11" s="1014">
        <v>0</v>
      </c>
      <c r="AN11" s="1014">
        <v>0</v>
      </c>
      <c r="AO11" s="1015">
        <f t="shared" si="1"/>
        <v>20</v>
      </c>
      <c r="AP11" s="1022" t="s">
        <v>149</v>
      </c>
      <c r="AQ11" s="1016"/>
      <c r="AR11" s="1016">
        <f t="shared" si="2"/>
        <v>20</v>
      </c>
      <c r="AS11" s="1017">
        <f t="shared" si="3"/>
        <v>20</v>
      </c>
      <c r="AT11" s="1016">
        <f t="shared" si="4"/>
        <v>20</v>
      </c>
      <c r="AU11" s="1016">
        <f t="shared" si="5"/>
        <v>54</v>
      </c>
      <c r="AV11" s="1016">
        <f>(((AC11+AE11)*17)-(17*17))+(AG11*17)+AI11+AJ11+AK11+AL11+AM11+AN11</f>
        <v>51</v>
      </c>
      <c r="AW11" s="1016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2" s="428" customFormat="1" ht="72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1014"/>
      <c r="Z12" s="1015">
        <f>N12+P12+R12+T12+U12+V12+W12+X12+Y12</f>
        <v>21</v>
      </c>
      <c r="AA12" s="1006" t="s">
        <v>148</v>
      </c>
      <c r="AB12" s="1006">
        <v>13</v>
      </c>
      <c r="AC12" s="1008">
        <f t="shared" si="0"/>
        <v>34</v>
      </c>
      <c r="AD12" s="1023" t="s">
        <v>210</v>
      </c>
      <c r="AE12" s="1010">
        <v>6</v>
      </c>
      <c r="AF12" s="1011"/>
      <c r="AG12" s="1012"/>
      <c r="AH12" s="1011"/>
      <c r="AI12" s="1013"/>
      <c r="AJ12" s="1014"/>
      <c r="AK12" s="1014"/>
      <c r="AL12" s="1014"/>
      <c r="AM12" s="1014"/>
      <c r="AN12" s="1014"/>
      <c r="AO12" s="1015">
        <f t="shared" si="1"/>
        <v>40</v>
      </c>
      <c r="AP12" s="1022"/>
      <c r="AQ12" s="1016"/>
      <c r="AR12" s="1016">
        <f t="shared" si="2"/>
        <v>19</v>
      </c>
      <c r="AS12" s="1017">
        <f t="shared" si="3"/>
        <v>19</v>
      </c>
      <c r="AT12" s="1016">
        <f t="shared" si="4"/>
        <v>19</v>
      </c>
      <c r="AU12" s="1016">
        <f t="shared" si="5"/>
        <v>36</v>
      </c>
      <c r="AV12" s="1016">
        <f>(((AC12+AE12)*17)-(17*17))+(AG12*17)+AI12+AJ12+AK12+AL12+AM12+AN12</f>
        <v>391</v>
      </c>
      <c r="AW12" s="1016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2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438"/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/>
      <c r="X13" s="986"/>
      <c r="Y13" s="1024"/>
      <c r="Z13" s="1015"/>
      <c r="AA13" s="1006"/>
      <c r="AB13" s="1025"/>
      <c r="AC13" s="1008"/>
      <c r="AD13" s="1026"/>
      <c r="AE13" s="1027"/>
      <c r="AF13" s="1028"/>
      <c r="AG13" s="1029"/>
      <c r="AH13" s="1028"/>
      <c r="AI13" s="1030"/>
      <c r="AJ13" s="1031"/>
      <c r="AK13" s="1031"/>
      <c r="AL13" s="1031"/>
      <c r="AM13" s="1031"/>
      <c r="AN13" s="1031"/>
      <c r="AO13" s="1015"/>
      <c r="AP13" s="1032"/>
      <c r="AQ13" s="1028"/>
      <c r="AR13" s="1016"/>
      <c r="AS13" s="1017"/>
      <c r="AT13" s="1016"/>
      <c r="AU13" s="1016"/>
      <c r="AV13" s="1016"/>
      <c r="AW13" s="1016"/>
      <c r="AX13" s="859"/>
      <c r="AY13" s="859"/>
    </row>
    <row r="14" spans="1:52" s="454" customFormat="1" ht="67.5" customHeight="1" x14ac:dyDescent="0.35">
      <c r="A14" s="99">
        <v>4</v>
      </c>
      <c r="B14" s="652" t="s">
        <v>13</v>
      </c>
      <c r="C14" s="652" t="s">
        <v>49</v>
      </c>
      <c r="D14" s="619" t="s">
        <v>73</v>
      </c>
      <c r="E14" s="201" t="s">
        <v>151</v>
      </c>
      <c r="F14" s="213"/>
      <c r="G14" s="618"/>
      <c r="H14" s="619">
        <v>0</v>
      </c>
      <c r="I14" s="620">
        <v>0</v>
      </c>
      <c r="J14" s="621"/>
      <c r="K14" s="622"/>
      <c r="L14" s="621"/>
      <c r="M14" s="623"/>
      <c r="N14" s="624"/>
      <c r="O14" s="625"/>
      <c r="P14" s="345"/>
      <c r="Q14" s="348"/>
      <c r="R14" s="350"/>
      <c r="S14" s="350"/>
      <c r="T14" s="350"/>
      <c r="U14" s="350"/>
      <c r="V14" s="350"/>
      <c r="W14" s="261">
        <f t="shared" si="8"/>
        <v>0</v>
      </c>
      <c r="X14" s="986">
        <v>0</v>
      </c>
      <c r="Y14" s="1033" t="s">
        <v>225</v>
      </c>
      <c r="Z14" s="1034">
        <v>24</v>
      </c>
      <c r="AA14" s="1035" t="s">
        <v>226</v>
      </c>
      <c r="AB14" s="1034">
        <v>1</v>
      </c>
      <c r="AC14" s="1008">
        <f t="shared" si="0"/>
        <v>25</v>
      </c>
      <c r="AD14" s="1020"/>
      <c r="AE14" s="1036"/>
      <c r="AF14" s="1037"/>
      <c r="AG14" s="1038"/>
      <c r="AH14" s="1037"/>
      <c r="AI14" s="1039"/>
      <c r="AJ14" s="1040"/>
      <c r="AK14" s="1040"/>
      <c r="AL14" s="1040"/>
      <c r="AM14" s="1040"/>
      <c r="AN14" s="1040"/>
      <c r="AO14" s="1015">
        <f t="shared" si="1"/>
        <v>25</v>
      </c>
      <c r="AP14" s="1041" t="s">
        <v>151</v>
      </c>
      <c r="AQ14" s="1042"/>
      <c r="AR14" s="1016">
        <f t="shared" si="2"/>
        <v>0</v>
      </c>
      <c r="AS14" s="1017">
        <f t="shared" si="3"/>
        <v>0</v>
      </c>
      <c r="AT14" s="1016">
        <f t="shared" si="4"/>
        <v>0</v>
      </c>
      <c r="AU14" s="1016">
        <f t="shared" si="5"/>
        <v>-306</v>
      </c>
      <c r="AV14" s="1016">
        <f t="shared" ref="AV14:AV19" si="11">(((AC14+AE14)*17)-(17*17))+(AG14*17)+AI14+AJ14+AK14+AL14+AM14+AN14</f>
        <v>136</v>
      </c>
      <c r="AW14" s="1016">
        <f t="shared" si="6"/>
        <v>-170</v>
      </c>
      <c r="AX14" s="859">
        <f>(I14+K14+M14+Q14)</f>
        <v>0</v>
      </c>
      <c r="AY14" s="859">
        <f t="shared" si="10"/>
        <v>0</v>
      </c>
      <c r="AZ14" s="454" t="s">
        <v>588</v>
      </c>
    </row>
    <row r="15" spans="1:52" s="454" customFormat="1" ht="68.5" customHeight="1" x14ac:dyDescent="0.35">
      <c r="A15" s="99">
        <v>5</v>
      </c>
      <c r="B15" s="652" t="s">
        <v>11</v>
      </c>
      <c r="C15" s="652" t="s">
        <v>6</v>
      </c>
      <c r="D15" s="619" t="s">
        <v>73</v>
      </c>
      <c r="E15" s="389" t="s">
        <v>482</v>
      </c>
      <c r="F15" s="213">
        <v>19</v>
      </c>
      <c r="G15" s="618"/>
      <c r="H15" s="619">
        <v>0</v>
      </c>
      <c r="I15" s="620">
        <v>19</v>
      </c>
      <c r="J15" s="621"/>
      <c r="K15" s="622"/>
      <c r="L15" s="621"/>
      <c r="M15" s="623"/>
      <c r="N15" s="627" t="s">
        <v>381</v>
      </c>
      <c r="O15" s="628"/>
      <c r="P15" s="346"/>
      <c r="Q15" s="348"/>
      <c r="R15" s="350"/>
      <c r="S15" s="350"/>
      <c r="T15" s="350"/>
      <c r="U15" s="350"/>
      <c r="V15" s="350"/>
      <c r="W15" s="261">
        <f t="shared" si="8"/>
        <v>19</v>
      </c>
      <c r="X15" s="986">
        <f t="shared" si="9"/>
        <v>2</v>
      </c>
      <c r="Y15" s="1033" t="s">
        <v>227</v>
      </c>
      <c r="Z15" s="1034">
        <v>11</v>
      </c>
      <c r="AA15" s="1035" t="s">
        <v>152</v>
      </c>
      <c r="AB15" s="1034">
        <v>4</v>
      </c>
      <c r="AC15" s="1008">
        <f t="shared" si="0"/>
        <v>15</v>
      </c>
      <c r="AD15" s="1020"/>
      <c r="AE15" s="1036"/>
      <c r="AF15" s="1033" t="s">
        <v>171</v>
      </c>
      <c r="AG15" s="1038">
        <v>4</v>
      </c>
      <c r="AH15" s="1033"/>
      <c r="AI15" s="1039"/>
      <c r="AJ15" s="1040"/>
      <c r="AK15" s="1040"/>
      <c r="AL15" s="1040"/>
      <c r="AM15" s="1040"/>
      <c r="AN15" s="1040"/>
      <c r="AO15" s="1015">
        <f t="shared" si="1"/>
        <v>19</v>
      </c>
      <c r="AP15" s="1041"/>
      <c r="AQ15" s="1042"/>
      <c r="AR15" s="1016">
        <f t="shared" si="2"/>
        <v>19</v>
      </c>
      <c r="AS15" s="1017">
        <f t="shared" si="3"/>
        <v>19</v>
      </c>
      <c r="AT15" s="1016">
        <f t="shared" si="4"/>
        <v>19</v>
      </c>
      <c r="AU15" s="1016">
        <f t="shared" si="5"/>
        <v>36</v>
      </c>
      <c r="AV15" s="1016">
        <f t="shared" si="11"/>
        <v>34</v>
      </c>
      <c r="AW15" s="1016">
        <f t="shared" si="6"/>
        <v>70</v>
      </c>
      <c r="AX15" s="859">
        <f>(I15+K15+M15+Q15)-17</f>
        <v>2</v>
      </c>
      <c r="AY15" s="859">
        <f t="shared" si="10"/>
        <v>0</v>
      </c>
    </row>
    <row r="16" spans="1:52" s="454" customFormat="1" ht="46.5" customHeight="1" x14ac:dyDescent="0.35">
      <c r="A16" s="329">
        <v>6</v>
      </c>
      <c r="B16" s="652" t="s">
        <v>12</v>
      </c>
      <c r="C16" s="652" t="s">
        <v>6</v>
      </c>
      <c r="D16" s="619" t="s">
        <v>73</v>
      </c>
      <c r="E16" s="389" t="s">
        <v>483</v>
      </c>
      <c r="F16" s="213">
        <v>16</v>
      </c>
      <c r="G16" s="618" t="s">
        <v>383</v>
      </c>
      <c r="H16" s="619">
        <v>4</v>
      </c>
      <c r="I16" s="620">
        <v>20</v>
      </c>
      <c r="J16" s="621"/>
      <c r="K16" s="622"/>
      <c r="L16" s="621"/>
      <c r="M16" s="623"/>
      <c r="N16" s="627" t="s">
        <v>384</v>
      </c>
      <c r="O16" s="628"/>
      <c r="P16" s="346"/>
      <c r="Q16" s="348"/>
      <c r="R16" s="350"/>
      <c r="S16" s="350"/>
      <c r="T16" s="350"/>
      <c r="U16" s="350"/>
      <c r="V16" s="350"/>
      <c r="W16" s="261">
        <f t="shared" si="8"/>
        <v>20</v>
      </c>
      <c r="X16" s="986">
        <f t="shared" si="9"/>
        <v>3</v>
      </c>
      <c r="Y16" s="1033" t="s">
        <v>228</v>
      </c>
      <c r="Z16" s="1034">
        <v>8</v>
      </c>
      <c r="AA16" s="1035" t="s">
        <v>229</v>
      </c>
      <c r="AB16" s="1034">
        <v>10</v>
      </c>
      <c r="AC16" s="1008">
        <f t="shared" si="0"/>
        <v>18</v>
      </c>
      <c r="AD16" s="1020"/>
      <c r="AE16" s="1036"/>
      <c r="AF16" s="1033" t="s">
        <v>172</v>
      </c>
      <c r="AG16" s="1038">
        <v>4</v>
      </c>
      <c r="AH16" s="1033"/>
      <c r="AI16" s="1039"/>
      <c r="AJ16" s="1040"/>
      <c r="AK16" s="1040"/>
      <c r="AL16" s="1040"/>
      <c r="AM16" s="1040"/>
      <c r="AN16" s="1040"/>
      <c r="AO16" s="1015">
        <f t="shared" si="1"/>
        <v>22</v>
      </c>
      <c r="AP16" s="1041"/>
      <c r="AQ16" s="1042"/>
      <c r="AR16" s="1016">
        <f t="shared" si="2"/>
        <v>20</v>
      </c>
      <c r="AS16" s="1017">
        <f t="shared" si="3"/>
        <v>20</v>
      </c>
      <c r="AT16" s="1016">
        <f t="shared" si="4"/>
        <v>20</v>
      </c>
      <c r="AU16" s="1016">
        <f t="shared" si="5"/>
        <v>54</v>
      </c>
      <c r="AV16" s="1016">
        <f t="shared" si="11"/>
        <v>85</v>
      </c>
      <c r="AW16" s="1016">
        <f t="shared" si="6"/>
        <v>139</v>
      </c>
      <c r="AX16" s="859">
        <f t="shared" ref="AX16:AX68" si="12">(I16+K16+M16+Q16)-17</f>
        <v>3</v>
      </c>
      <c r="AY16" s="859">
        <f t="shared" si="10"/>
        <v>0</v>
      </c>
    </row>
    <row r="17" spans="1:52" s="454" customFormat="1" ht="62" x14ac:dyDescent="0.35">
      <c r="A17" s="329">
        <v>7</v>
      </c>
      <c r="B17" s="652" t="s">
        <v>14</v>
      </c>
      <c r="C17" s="652" t="s">
        <v>6</v>
      </c>
      <c r="D17" s="619" t="s">
        <v>73</v>
      </c>
      <c r="E17" s="389" t="s">
        <v>484</v>
      </c>
      <c r="F17" s="213">
        <v>15</v>
      </c>
      <c r="G17" s="618" t="s">
        <v>386</v>
      </c>
      <c r="H17" s="619">
        <v>4</v>
      </c>
      <c r="I17" s="620">
        <v>19</v>
      </c>
      <c r="J17" s="621"/>
      <c r="K17" s="622"/>
      <c r="L17" s="621"/>
      <c r="M17" s="623"/>
      <c r="N17" s="627" t="s">
        <v>387</v>
      </c>
      <c r="O17" s="628"/>
      <c r="P17" s="346"/>
      <c r="Q17" s="348"/>
      <c r="R17" s="350"/>
      <c r="S17" s="350"/>
      <c r="T17" s="350"/>
      <c r="U17" s="350"/>
      <c r="V17" s="350"/>
      <c r="W17" s="261">
        <f t="shared" si="8"/>
        <v>19</v>
      </c>
      <c r="X17" s="986">
        <f t="shared" si="9"/>
        <v>2</v>
      </c>
      <c r="Y17" s="1033" t="s">
        <v>230</v>
      </c>
      <c r="Z17" s="1034">
        <v>14</v>
      </c>
      <c r="AA17" s="1035" t="s">
        <v>153</v>
      </c>
      <c r="AB17" s="1034">
        <v>4</v>
      </c>
      <c r="AC17" s="1008">
        <f t="shared" si="0"/>
        <v>18</v>
      </c>
      <c r="AD17" s="1020"/>
      <c r="AE17" s="1036"/>
      <c r="AF17" s="1033" t="s">
        <v>173</v>
      </c>
      <c r="AG17" s="1038">
        <v>4</v>
      </c>
      <c r="AH17" s="1033"/>
      <c r="AI17" s="1039"/>
      <c r="AJ17" s="1040"/>
      <c r="AK17" s="1040"/>
      <c r="AL17" s="1040"/>
      <c r="AM17" s="1040"/>
      <c r="AN17" s="1040"/>
      <c r="AO17" s="1015">
        <f t="shared" si="1"/>
        <v>22</v>
      </c>
      <c r="AP17" s="1041"/>
      <c r="AQ17" s="1042"/>
      <c r="AR17" s="1016">
        <f t="shared" si="2"/>
        <v>19</v>
      </c>
      <c r="AS17" s="1017">
        <f t="shared" si="3"/>
        <v>19</v>
      </c>
      <c r="AT17" s="1016">
        <f t="shared" si="4"/>
        <v>19</v>
      </c>
      <c r="AU17" s="1016">
        <f t="shared" si="5"/>
        <v>36</v>
      </c>
      <c r="AV17" s="1016">
        <f t="shared" si="11"/>
        <v>85</v>
      </c>
      <c r="AW17" s="1016">
        <f t="shared" si="6"/>
        <v>121</v>
      </c>
      <c r="AX17" s="859">
        <f t="shared" si="12"/>
        <v>2</v>
      </c>
      <c r="AY17" s="859">
        <f t="shared" si="10"/>
        <v>0</v>
      </c>
    </row>
    <row r="18" spans="1:52" s="454" customFormat="1" ht="62" x14ac:dyDescent="0.35">
      <c r="A18" s="329">
        <v>8</v>
      </c>
      <c r="B18" s="652" t="s">
        <v>15</v>
      </c>
      <c r="C18" s="652" t="s">
        <v>6</v>
      </c>
      <c r="D18" s="619" t="s">
        <v>73</v>
      </c>
      <c r="E18" s="389" t="s">
        <v>400</v>
      </c>
      <c r="F18" s="213">
        <v>17</v>
      </c>
      <c r="G18" s="618" t="s">
        <v>388</v>
      </c>
      <c r="H18" s="619">
        <v>4</v>
      </c>
      <c r="I18" s="620">
        <v>21</v>
      </c>
      <c r="J18" s="621"/>
      <c r="K18" s="622"/>
      <c r="L18" s="621"/>
      <c r="M18" s="623"/>
      <c r="N18" s="629"/>
      <c r="O18" s="625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1033" t="s">
        <v>231</v>
      </c>
      <c r="Z18" s="1034">
        <v>11</v>
      </c>
      <c r="AA18" s="1035" t="s">
        <v>154</v>
      </c>
      <c r="AB18" s="1034">
        <v>4</v>
      </c>
      <c r="AC18" s="1008">
        <f t="shared" si="0"/>
        <v>15</v>
      </c>
      <c r="AD18" s="1020"/>
      <c r="AE18" s="1036"/>
      <c r="AF18" s="1033" t="s">
        <v>174</v>
      </c>
      <c r="AG18" s="1038">
        <v>4</v>
      </c>
      <c r="AH18" s="1033"/>
      <c r="AI18" s="1039"/>
      <c r="AJ18" s="1040"/>
      <c r="AK18" s="1040"/>
      <c r="AL18" s="1040"/>
      <c r="AM18" s="1040"/>
      <c r="AN18" s="1040"/>
      <c r="AO18" s="1015">
        <f t="shared" si="1"/>
        <v>19</v>
      </c>
      <c r="AP18" s="1041"/>
      <c r="AQ18" s="1042"/>
      <c r="AR18" s="1016">
        <f t="shared" si="2"/>
        <v>21</v>
      </c>
      <c r="AS18" s="1017">
        <f t="shared" si="3"/>
        <v>21</v>
      </c>
      <c r="AT18" s="1016">
        <f t="shared" si="4"/>
        <v>21</v>
      </c>
      <c r="AU18" s="1016">
        <f t="shared" si="5"/>
        <v>72</v>
      </c>
      <c r="AV18" s="1016">
        <f t="shared" si="11"/>
        <v>34</v>
      </c>
      <c r="AW18" s="1016">
        <f t="shared" si="6"/>
        <v>106</v>
      </c>
      <c r="AX18" s="859">
        <f t="shared" si="12"/>
        <v>4</v>
      </c>
      <c r="AY18" s="859">
        <f t="shared" si="10"/>
        <v>0</v>
      </c>
    </row>
    <row r="19" spans="1:52" s="454" customFormat="1" ht="62" x14ac:dyDescent="0.35">
      <c r="A19" s="329">
        <v>9</v>
      </c>
      <c r="B19" s="652" t="s">
        <v>224</v>
      </c>
      <c r="C19" s="652" t="s">
        <v>6</v>
      </c>
      <c r="D19" s="619" t="s">
        <v>73</v>
      </c>
      <c r="E19" s="389" t="s">
        <v>485</v>
      </c>
      <c r="F19" s="213">
        <v>15</v>
      </c>
      <c r="G19" s="618" t="s">
        <v>390</v>
      </c>
      <c r="H19" s="619">
        <v>4</v>
      </c>
      <c r="I19" s="620">
        <v>19</v>
      </c>
      <c r="J19" s="621"/>
      <c r="K19" s="622"/>
      <c r="L19" s="621"/>
      <c r="M19" s="623"/>
      <c r="N19" s="627" t="s">
        <v>391</v>
      </c>
      <c r="O19" s="628"/>
      <c r="P19" s="346"/>
      <c r="Q19" s="348"/>
      <c r="R19" s="350"/>
      <c r="S19" s="350"/>
      <c r="T19" s="350"/>
      <c r="U19" s="350"/>
      <c r="V19" s="350"/>
      <c r="W19" s="261">
        <f t="shared" si="8"/>
        <v>19</v>
      </c>
      <c r="X19" s="986">
        <f t="shared" si="9"/>
        <v>2</v>
      </c>
      <c r="Y19" s="1033" t="s">
        <v>232</v>
      </c>
      <c r="Z19" s="1034">
        <v>15</v>
      </c>
      <c r="AA19" s="1035" t="s">
        <v>175</v>
      </c>
      <c r="AB19" s="1034">
        <v>4</v>
      </c>
      <c r="AC19" s="1008">
        <f t="shared" si="0"/>
        <v>19</v>
      </c>
      <c r="AD19" s="1020"/>
      <c r="AE19" s="1036"/>
      <c r="AF19" s="1033"/>
      <c r="AG19" s="1038"/>
      <c r="AH19" s="1033"/>
      <c r="AI19" s="1039"/>
      <c r="AJ19" s="1040"/>
      <c r="AK19" s="1040"/>
      <c r="AL19" s="1040"/>
      <c r="AM19" s="1040"/>
      <c r="AN19" s="1040"/>
      <c r="AO19" s="1015">
        <f t="shared" si="1"/>
        <v>19</v>
      </c>
      <c r="AP19" s="1041"/>
      <c r="AQ19" s="1042"/>
      <c r="AR19" s="1016">
        <f t="shared" si="2"/>
        <v>19</v>
      </c>
      <c r="AS19" s="1017">
        <f t="shared" si="3"/>
        <v>19</v>
      </c>
      <c r="AT19" s="1016">
        <f t="shared" si="4"/>
        <v>19</v>
      </c>
      <c r="AU19" s="1016">
        <f t="shared" si="5"/>
        <v>36</v>
      </c>
      <c r="AV19" s="1016">
        <f t="shared" si="11"/>
        <v>34</v>
      </c>
      <c r="AW19" s="1016">
        <f t="shared" si="6"/>
        <v>70</v>
      </c>
      <c r="AX19" s="859">
        <f t="shared" si="12"/>
        <v>2</v>
      </c>
      <c r="AY19" s="859">
        <f t="shared" si="10"/>
        <v>0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ref="I20:I71" si="13">F20+H20</f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/>
      <c r="X20" s="986"/>
      <c r="Y20" s="1043"/>
      <c r="Z20" s="1044"/>
      <c r="AA20" s="1006"/>
      <c r="AB20" s="1044"/>
      <c r="AC20" s="1008"/>
      <c r="AD20" s="1009"/>
      <c r="AE20" s="1010"/>
      <c r="AF20" s="1045"/>
      <c r="AG20" s="1046"/>
      <c r="AH20" s="1045"/>
      <c r="AI20" s="1047"/>
      <c r="AJ20" s="1048"/>
      <c r="AK20" s="1048"/>
      <c r="AL20" s="1048"/>
      <c r="AM20" s="1048"/>
      <c r="AN20" s="1048"/>
      <c r="AO20" s="1015"/>
      <c r="AP20" s="1049"/>
      <c r="AQ20" s="1045"/>
      <c r="AR20" s="1016"/>
      <c r="AS20" s="1017"/>
      <c r="AT20" s="1016"/>
      <c r="AU20" s="1016"/>
      <c r="AV20" s="1016"/>
      <c r="AW20" s="1016"/>
      <c r="AX20" s="859"/>
      <c r="AY20" s="859"/>
      <c r="AZ20" s="454"/>
    </row>
    <row r="21" spans="1:52" s="462" customFormat="1" ht="54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3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1050" t="s">
        <v>221</v>
      </c>
      <c r="Z21" s="1019">
        <v>12</v>
      </c>
      <c r="AA21" s="1018" t="s">
        <v>122</v>
      </c>
      <c r="AB21" s="1019">
        <v>7</v>
      </c>
      <c r="AC21" s="1008">
        <f t="shared" si="0"/>
        <v>19</v>
      </c>
      <c r="AD21" s="1020"/>
      <c r="AE21" s="1021"/>
      <c r="AF21" s="1051"/>
      <c r="AG21" s="1029"/>
      <c r="AH21" s="1051"/>
      <c r="AI21" s="1030"/>
      <c r="AJ21" s="1031"/>
      <c r="AK21" s="1031"/>
      <c r="AL21" s="1031"/>
      <c r="AM21" s="1031"/>
      <c r="AN21" s="1031"/>
      <c r="AO21" s="1015">
        <f t="shared" si="1"/>
        <v>19</v>
      </c>
      <c r="AP21" s="1032"/>
      <c r="AQ21" s="1028"/>
      <c r="AR21" s="1016">
        <f t="shared" si="2"/>
        <v>22</v>
      </c>
      <c r="AS21" s="1017">
        <f t="shared" si="3"/>
        <v>22</v>
      </c>
      <c r="AT21" s="1016">
        <f t="shared" si="4"/>
        <v>22</v>
      </c>
      <c r="AU21" s="1016">
        <f t="shared" si="5"/>
        <v>90</v>
      </c>
      <c r="AV21" s="1016" t="e">
        <f>L21+N21+(P21*10)+R21+S21+T21+U21+V21+W21</f>
        <v>#VALUE!</v>
      </c>
      <c r="AW21" s="1016" t="e">
        <f t="shared" si="6"/>
        <v>#VALUE!</v>
      </c>
      <c r="AX21" s="859">
        <f t="shared" si="12"/>
        <v>5</v>
      </c>
      <c r="AY21" s="859">
        <f t="shared" si="10"/>
        <v>0</v>
      </c>
      <c r="AZ21" s="454"/>
    </row>
    <row r="22" spans="1:52" s="463" customFormat="1" ht="54" x14ac:dyDescent="0.4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3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1052" t="s">
        <v>124</v>
      </c>
      <c r="Z22" s="1019">
        <v>15</v>
      </c>
      <c r="AA22" s="1018" t="s">
        <v>123</v>
      </c>
      <c r="AB22" s="1019">
        <v>4</v>
      </c>
      <c r="AC22" s="1008">
        <f t="shared" si="0"/>
        <v>19</v>
      </c>
      <c r="AD22" s="1020"/>
      <c r="AE22" s="1021"/>
      <c r="AF22" s="1053" t="s">
        <v>169</v>
      </c>
      <c r="AG22" s="1001">
        <v>2</v>
      </c>
      <c r="AH22" s="1053"/>
      <c r="AI22" s="1002"/>
      <c r="AJ22" s="1003"/>
      <c r="AK22" s="1003"/>
      <c r="AL22" s="1003"/>
      <c r="AM22" s="1003"/>
      <c r="AN22" s="1003"/>
      <c r="AO22" s="1015">
        <f t="shared" si="1"/>
        <v>21</v>
      </c>
      <c r="AP22" s="1005"/>
      <c r="AQ22" s="1000"/>
      <c r="AR22" s="1016">
        <f t="shared" si="2"/>
        <v>19</v>
      </c>
      <c r="AS22" s="1017">
        <f t="shared" si="3"/>
        <v>19</v>
      </c>
      <c r="AT22" s="1016">
        <f t="shared" si="4"/>
        <v>19</v>
      </c>
      <c r="AU22" s="1016">
        <f t="shared" si="5"/>
        <v>36</v>
      </c>
      <c r="AV22" s="1016">
        <f>L22+N22+(P22*10)+R22+S22+T22+U22+V22+W22</f>
        <v>19</v>
      </c>
      <c r="AW22" s="1016">
        <f t="shared" si="6"/>
        <v>55</v>
      </c>
      <c r="AX22" s="859">
        <f t="shared" si="12"/>
        <v>2</v>
      </c>
      <c r="AY22" s="859">
        <f t="shared" si="10"/>
        <v>0</v>
      </c>
      <c r="AZ22" s="454"/>
    </row>
    <row r="23" spans="1:52" s="463" customFormat="1" ht="54" x14ac:dyDescent="0.4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3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1052" t="s">
        <v>222</v>
      </c>
      <c r="Z23" s="1019">
        <v>15</v>
      </c>
      <c r="AA23" s="1018" t="s">
        <v>125</v>
      </c>
      <c r="AB23" s="1019">
        <v>4</v>
      </c>
      <c r="AC23" s="1008">
        <f t="shared" si="0"/>
        <v>19</v>
      </c>
      <c r="AD23" s="1020"/>
      <c r="AE23" s="1021"/>
      <c r="AF23" s="1053" t="s">
        <v>170</v>
      </c>
      <c r="AG23" s="1001">
        <v>2</v>
      </c>
      <c r="AH23" s="1053"/>
      <c r="AI23" s="1002"/>
      <c r="AJ23" s="1003"/>
      <c r="AK23" s="1003"/>
      <c r="AL23" s="1003"/>
      <c r="AM23" s="1003"/>
      <c r="AN23" s="1003"/>
      <c r="AO23" s="1015">
        <f t="shared" si="1"/>
        <v>21</v>
      </c>
      <c r="AP23" s="1005"/>
      <c r="AQ23" s="1000"/>
      <c r="AR23" s="1016">
        <f t="shared" si="2"/>
        <v>19</v>
      </c>
      <c r="AS23" s="1017">
        <f t="shared" si="3"/>
        <v>19</v>
      </c>
      <c r="AT23" s="1016">
        <f t="shared" si="4"/>
        <v>19</v>
      </c>
      <c r="AU23" s="1016">
        <f t="shared" si="5"/>
        <v>36</v>
      </c>
      <c r="AV23" s="1016" t="e">
        <f>L23+N23+(P23*10)+R23+S23+T23+U23+V23+W23</f>
        <v>#VALUE!</v>
      </c>
      <c r="AW23" s="1016" t="e">
        <f t="shared" si="6"/>
        <v>#VALUE!</v>
      </c>
      <c r="AX23" s="859">
        <f t="shared" si="12"/>
        <v>2</v>
      </c>
      <c r="AY23" s="859">
        <f t="shared" si="10"/>
        <v>0</v>
      </c>
      <c r="AZ23" s="454"/>
    </row>
    <row r="24" spans="1:52" s="463" customFormat="1" ht="72" x14ac:dyDescent="0.4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3"/>
        <v>16</v>
      </c>
      <c r="J24" s="280"/>
      <c r="K24" s="379"/>
      <c r="L24" s="255" t="s">
        <v>394</v>
      </c>
      <c r="M24" s="256">
        <v>3</v>
      </c>
      <c r="N24" s="358" t="s">
        <v>490</v>
      </c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986">
        <f t="shared" si="9"/>
        <v>2</v>
      </c>
      <c r="Y24" s="1052" t="s">
        <v>233</v>
      </c>
      <c r="Z24" s="1019">
        <v>18</v>
      </c>
      <c r="AA24" s="1018" t="s">
        <v>126</v>
      </c>
      <c r="AB24" s="1019">
        <v>4</v>
      </c>
      <c r="AC24" s="1008">
        <f t="shared" si="0"/>
        <v>22</v>
      </c>
      <c r="AD24" s="1020"/>
      <c r="AE24" s="1021"/>
      <c r="AF24" s="1053"/>
      <c r="AG24" s="1001"/>
      <c r="AH24" s="1053"/>
      <c r="AI24" s="1002"/>
      <c r="AJ24" s="1003"/>
      <c r="AK24" s="1003"/>
      <c r="AL24" s="1003"/>
      <c r="AM24" s="1003"/>
      <c r="AN24" s="1003"/>
      <c r="AO24" s="1015">
        <f t="shared" si="1"/>
        <v>22</v>
      </c>
      <c r="AP24" s="1005"/>
      <c r="AQ24" s="1000"/>
      <c r="AR24" s="1016">
        <f t="shared" si="2"/>
        <v>19</v>
      </c>
      <c r="AS24" s="1017">
        <f t="shared" si="3"/>
        <v>19</v>
      </c>
      <c r="AT24" s="1016">
        <f t="shared" si="4"/>
        <v>19</v>
      </c>
      <c r="AU24" s="1016">
        <f t="shared" si="5"/>
        <v>36</v>
      </c>
      <c r="AV24" s="1016" t="e">
        <f>L24+N24+(P24*10)+R24+S24+T24+U24+V24+W24</f>
        <v>#VALUE!</v>
      </c>
      <c r="AW24" s="1016" t="e">
        <f t="shared" si="6"/>
        <v>#VALUE!</v>
      </c>
      <c r="AX24" s="859">
        <f t="shared" si="12"/>
        <v>2</v>
      </c>
      <c r="AY24" s="859">
        <f t="shared" si="10"/>
        <v>0</v>
      </c>
      <c r="AZ24" s="454"/>
    </row>
    <row r="25" spans="1:52" s="463" customFormat="1" ht="31.5" x14ac:dyDescent="0.4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3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1052"/>
      <c r="Z25" s="1019"/>
      <c r="AA25" s="1018"/>
      <c r="AB25" s="1019"/>
      <c r="AC25" s="1008"/>
      <c r="AD25" s="1020"/>
      <c r="AE25" s="1021"/>
      <c r="AF25" s="1053"/>
      <c r="AG25" s="1001"/>
      <c r="AH25" s="1053"/>
      <c r="AI25" s="1002"/>
      <c r="AJ25" s="1003"/>
      <c r="AK25" s="1003"/>
      <c r="AL25" s="1003"/>
      <c r="AM25" s="1003"/>
      <c r="AN25" s="1003"/>
      <c r="AO25" s="1015"/>
      <c r="AP25" s="1005"/>
      <c r="AQ25" s="1000"/>
      <c r="AR25" s="1016">
        <f t="shared" si="2"/>
        <v>19</v>
      </c>
      <c r="AS25" s="1017"/>
      <c r="AT25" s="1016">
        <f t="shared" si="4"/>
        <v>19</v>
      </c>
      <c r="AU25" s="1016"/>
      <c r="AV25" s="1016"/>
      <c r="AW25" s="1016"/>
      <c r="AX25" s="859">
        <f t="shared" si="12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3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/>
      <c r="X26" s="986"/>
      <c r="Y26" s="1043"/>
      <c r="Z26" s="1025"/>
      <c r="AA26" s="1006"/>
      <c r="AB26" s="1025"/>
      <c r="AC26" s="1008"/>
      <c r="AD26" s="1009"/>
      <c r="AE26" s="1010"/>
      <c r="AF26" s="1028"/>
      <c r="AG26" s="1029"/>
      <c r="AH26" s="1028"/>
      <c r="AI26" s="1030"/>
      <c r="AJ26" s="1031"/>
      <c r="AK26" s="1031"/>
      <c r="AL26" s="1031"/>
      <c r="AM26" s="1031"/>
      <c r="AN26" s="1031"/>
      <c r="AO26" s="1015"/>
      <c r="AP26" s="1032"/>
      <c r="AQ26" s="1028"/>
      <c r="AR26" s="1016"/>
      <c r="AS26" s="1017"/>
      <c r="AT26" s="1016"/>
      <c r="AU26" s="1016"/>
      <c r="AV26" s="1016"/>
      <c r="AW26" s="1016"/>
      <c r="AX26" s="859"/>
      <c r="AY26" s="859"/>
      <c r="AZ26" s="454"/>
    </row>
    <row r="27" spans="1:52" s="395" customFormat="1" ht="77" x14ac:dyDescent="0.35">
      <c r="A27" s="22">
        <v>15</v>
      </c>
      <c r="B27" s="653" t="s">
        <v>17</v>
      </c>
      <c r="C27" s="653" t="s">
        <v>50</v>
      </c>
      <c r="D27" s="654" t="s">
        <v>75</v>
      </c>
      <c r="E27" s="655" t="s">
        <v>504</v>
      </c>
      <c r="F27" s="656">
        <v>15</v>
      </c>
      <c r="G27" s="657" t="s">
        <v>505</v>
      </c>
      <c r="H27" s="656">
        <v>7</v>
      </c>
      <c r="I27" s="658">
        <f t="shared" si="13"/>
        <v>22</v>
      </c>
      <c r="J27" s="615"/>
      <c r="K27" s="659"/>
      <c r="L27" s="660"/>
      <c r="M27" s="661"/>
      <c r="N27" s="662" t="s">
        <v>446</v>
      </c>
      <c r="O27" s="663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22</v>
      </c>
      <c r="X27" s="986">
        <f t="shared" si="9"/>
        <v>5</v>
      </c>
      <c r="Y27" s="1033" t="s">
        <v>194</v>
      </c>
      <c r="Z27" s="1007">
        <v>13</v>
      </c>
      <c r="AA27" s="1034" t="s">
        <v>127</v>
      </c>
      <c r="AB27" s="1007">
        <v>3</v>
      </c>
      <c r="AC27" s="1008">
        <f t="shared" si="0"/>
        <v>16</v>
      </c>
      <c r="AD27" s="1009" t="s">
        <v>193</v>
      </c>
      <c r="AE27" s="1010">
        <v>3</v>
      </c>
      <c r="AF27" s="1016" t="s">
        <v>176</v>
      </c>
      <c r="AG27" s="1054">
        <v>2</v>
      </c>
      <c r="AH27" s="1016"/>
      <c r="AI27" s="1055"/>
      <c r="AJ27" s="1014">
        <v>0</v>
      </c>
      <c r="AK27" s="1014">
        <v>0</v>
      </c>
      <c r="AL27" s="1014">
        <v>0</v>
      </c>
      <c r="AM27" s="1014">
        <v>0</v>
      </c>
      <c r="AN27" s="1014">
        <v>0</v>
      </c>
      <c r="AO27" s="1015">
        <f t="shared" si="1"/>
        <v>21</v>
      </c>
      <c r="AP27" s="1032"/>
      <c r="AQ27" s="1028"/>
      <c r="AR27" s="1016">
        <f t="shared" si="2"/>
        <v>22</v>
      </c>
      <c r="AS27" s="1017">
        <f t="shared" si="3"/>
        <v>22</v>
      </c>
      <c r="AT27" s="1016">
        <f t="shared" si="4"/>
        <v>22</v>
      </c>
      <c r="AU27" s="1016">
        <f t="shared" si="5"/>
        <v>90</v>
      </c>
      <c r="AV27" s="1016">
        <f t="shared" ref="AV27:AV31" si="14">(((AC27+AE27)*17)-(17*17))+(AG27*17)+AI27+AJ27+AK27+AL27+AM27+AN27</f>
        <v>68</v>
      </c>
      <c r="AW27" s="1016">
        <f t="shared" si="6"/>
        <v>158</v>
      </c>
      <c r="AX27" s="859">
        <f t="shared" si="12"/>
        <v>5</v>
      </c>
      <c r="AY27" s="859">
        <f t="shared" si="10"/>
        <v>0</v>
      </c>
      <c r="AZ27" s="454"/>
    </row>
    <row r="28" spans="1:52" s="395" customFormat="1" ht="72" x14ac:dyDescent="0.35">
      <c r="A28" s="22">
        <v>16</v>
      </c>
      <c r="B28" s="653" t="s">
        <v>18</v>
      </c>
      <c r="C28" s="653" t="s">
        <v>6</v>
      </c>
      <c r="D28" s="664" t="s">
        <v>75</v>
      </c>
      <c r="E28" s="665" t="s">
        <v>510</v>
      </c>
      <c r="F28" s="656">
        <v>14</v>
      </c>
      <c r="G28" s="666" t="s">
        <v>327</v>
      </c>
      <c r="H28" s="656">
        <v>2</v>
      </c>
      <c r="I28" s="658">
        <f t="shared" si="13"/>
        <v>16</v>
      </c>
      <c r="J28" s="667" t="s">
        <v>475</v>
      </c>
      <c r="K28" s="659">
        <v>2</v>
      </c>
      <c r="L28" s="668" t="s">
        <v>401</v>
      </c>
      <c r="M28" s="661">
        <v>3</v>
      </c>
      <c r="N28" s="656" t="s">
        <v>328</v>
      </c>
      <c r="O28" s="663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21</v>
      </c>
      <c r="X28" s="986">
        <f t="shared" si="9"/>
        <v>4</v>
      </c>
      <c r="Y28" s="1033" t="s">
        <v>212</v>
      </c>
      <c r="Z28" s="1007">
        <v>10</v>
      </c>
      <c r="AA28" s="1035" t="s">
        <v>177</v>
      </c>
      <c r="AB28" s="1007">
        <v>6</v>
      </c>
      <c r="AC28" s="1008">
        <f t="shared" si="0"/>
        <v>16</v>
      </c>
      <c r="AD28" s="1023" t="s">
        <v>195</v>
      </c>
      <c r="AE28" s="1010">
        <v>6</v>
      </c>
      <c r="AF28" s="1016" t="s">
        <v>178</v>
      </c>
      <c r="AG28" s="1054">
        <v>2</v>
      </c>
      <c r="AH28" s="1016"/>
      <c r="AI28" s="1055"/>
      <c r="AJ28" s="1014">
        <v>0</v>
      </c>
      <c r="AK28" s="1014">
        <v>0</v>
      </c>
      <c r="AL28" s="1014">
        <v>0</v>
      </c>
      <c r="AM28" s="1014">
        <v>0</v>
      </c>
      <c r="AN28" s="1014">
        <v>0</v>
      </c>
      <c r="AO28" s="1015">
        <f t="shared" si="1"/>
        <v>24</v>
      </c>
      <c r="AP28" s="1032"/>
      <c r="AQ28" s="1028"/>
      <c r="AR28" s="1016">
        <f t="shared" si="2"/>
        <v>19</v>
      </c>
      <c r="AS28" s="1017">
        <f t="shared" si="3"/>
        <v>19</v>
      </c>
      <c r="AT28" s="1016">
        <f t="shared" si="4"/>
        <v>19</v>
      </c>
      <c r="AU28" s="1016">
        <f t="shared" si="5"/>
        <v>36</v>
      </c>
      <c r="AV28" s="1016">
        <f t="shared" si="14"/>
        <v>119</v>
      </c>
      <c r="AW28" s="1016">
        <f t="shared" si="6"/>
        <v>155</v>
      </c>
      <c r="AX28" s="859">
        <f t="shared" si="12"/>
        <v>4</v>
      </c>
      <c r="AY28" s="859">
        <f t="shared" si="10"/>
        <v>0</v>
      </c>
      <c r="AZ28" s="454"/>
    </row>
    <row r="29" spans="1:52" s="395" customFormat="1" ht="71.5" customHeight="1" x14ac:dyDescent="0.35">
      <c r="A29" s="22">
        <v>17</v>
      </c>
      <c r="B29" s="653" t="s">
        <v>19</v>
      </c>
      <c r="C29" s="653" t="s">
        <v>6</v>
      </c>
      <c r="D29" s="664" t="s">
        <v>75</v>
      </c>
      <c r="E29" s="669" t="s">
        <v>476</v>
      </c>
      <c r="F29" s="664">
        <v>0</v>
      </c>
      <c r="G29" s="662"/>
      <c r="H29" s="664">
        <v>0</v>
      </c>
      <c r="I29" s="658">
        <f t="shared" si="13"/>
        <v>0</v>
      </c>
      <c r="J29" s="670"/>
      <c r="K29" s="659"/>
      <c r="L29" s="671"/>
      <c r="M29" s="672">
        <v>0</v>
      </c>
      <c r="N29" s="656"/>
      <c r="O29" s="663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0</v>
      </c>
      <c r="X29" s="986">
        <f>W29</f>
        <v>0</v>
      </c>
      <c r="Y29" s="1033" t="s">
        <v>197</v>
      </c>
      <c r="Z29" s="1007">
        <v>12</v>
      </c>
      <c r="AA29" s="1034"/>
      <c r="AB29" s="1007">
        <v>0</v>
      </c>
      <c r="AC29" s="1008">
        <f t="shared" si="0"/>
        <v>12</v>
      </c>
      <c r="AD29" s="1023" t="s">
        <v>196</v>
      </c>
      <c r="AE29" s="1010">
        <v>6</v>
      </c>
      <c r="AF29" s="1016"/>
      <c r="AG29" s="1054">
        <v>0</v>
      </c>
      <c r="AH29" s="1016"/>
      <c r="AI29" s="1055"/>
      <c r="AJ29" s="1014">
        <v>0</v>
      </c>
      <c r="AK29" s="1014">
        <v>0</v>
      </c>
      <c r="AL29" s="1014">
        <v>0</v>
      </c>
      <c r="AM29" s="1014">
        <v>0</v>
      </c>
      <c r="AN29" s="1014">
        <v>0</v>
      </c>
      <c r="AO29" s="1015">
        <f t="shared" si="1"/>
        <v>18</v>
      </c>
      <c r="AP29" s="1032"/>
      <c r="AQ29" s="1028"/>
      <c r="AR29" s="1016">
        <f t="shared" si="2"/>
        <v>0</v>
      </c>
      <c r="AS29" s="1017">
        <f t="shared" si="3"/>
        <v>0</v>
      </c>
      <c r="AT29" s="1016">
        <f t="shared" si="4"/>
        <v>0</v>
      </c>
      <c r="AU29" s="1016">
        <f t="shared" si="5"/>
        <v>-306</v>
      </c>
      <c r="AV29" s="1016">
        <f t="shared" si="14"/>
        <v>17</v>
      </c>
      <c r="AW29" s="1016">
        <f t="shared" si="6"/>
        <v>-289</v>
      </c>
      <c r="AX29" s="859">
        <f>(I29+K29+M29+Q29)</f>
        <v>0</v>
      </c>
      <c r="AY29" s="859">
        <f t="shared" si="10"/>
        <v>0</v>
      </c>
      <c r="AZ29" s="454" t="s">
        <v>588</v>
      </c>
    </row>
    <row r="30" spans="1:52" s="395" customFormat="1" ht="62" x14ac:dyDescent="0.35">
      <c r="A30" s="22">
        <v>18</v>
      </c>
      <c r="B30" s="653" t="s">
        <v>69</v>
      </c>
      <c r="C30" s="653" t="s">
        <v>6</v>
      </c>
      <c r="D30" s="664" t="s">
        <v>75</v>
      </c>
      <c r="E30" s="673" t="s">
        <v>511</v>
      </c>
      <c r="F30" s="656">
        <v>13</v>
      </c>
      <c r="G30" s="674" t="s">
        <v>332</v>
      </c>
      <c r="H30" s="656">
        <v>4</v>
      </c>
      <c r="I30" s="658">
        <f t="shared" si="13"/>
        <v>17</v>
      </c>
      <c r="J30" s="670"/>
      <c r="K30" s="659"/>
      <c r="L30" s="668" t="s">
        <v>506</v>
      </c>
      <c r="M30" s="661">
        <v>6</v>
      </c>
      <c r="N30" s="666" t="s">
        <v>507</v>
      </c>
      <c r="O30" s="663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23</v>
      </c>
      <c r="X30" s="986">
        <f t="shared" si="9"/>
        <v>6</v>
      </c>
      <c r="Y30" s="1033" t="s">
        <v>213</v>
      </c>
      <c r="Z30" s="1007">
        <v>12</v>
      </c>
      <c r="AA30" s="1034" t="s">
        <v>128</v>
      </c>
      <c r="AB30" s="1007">
        <v>4</v>
      </c>
      <c r="AC30" s="1008">
        <f t="shared" si="0"/>
        <v>16</v>
      </c>
      <c r="AD30" s="1009" t="s">
        <v>198</v>
      </c>
      <c r="AE30" s="1010">
        <v>3</v>
      </c>
      <c r="AF30" s="1016" t="s">
        <v>179</v>
      </c>
      <c r="AG30" s="1054">
        <v>2</v>
      </c>
      <c r="AH30" s="1016"/>
      <c r="AI30" s="1055"/>
      <c r="AJ30" s="1014">
        <v>0</v>
      </c>
      <c r="AK30" s="1014">
        <v>0</v>
      </c>
      <c r="AL30" s="1014">
        <v>0</v>
      </c>
      <c r="AM30" s="1014">
        <v>0</v>
      </c>
      <c r="AN30" s="1014">
        <v>0</v>
      </c>
      <c r="AO30" s="1015">
        <f t="shared" si="1"/>
        <v>21</v>
      </c>
      <c r="AP30" s="1032"/>
      <c r="AQ30" s="1028"/>
      <c r="AR30" s="1016">
        <f t="shared" si="2"/>
        <v>23</v>
      </c>
      <c r="AS30" s="1017">
        <f t="shared" si="3"/>
        <v>23</v>
      </c>
      <c r="AT30" s="1016">
        <f t="shared" si="4"/>
        <v>23</v>
      </c>
      <c r="AU30" s="1016">
        <f t="shared" si="5"/>
        <v>108</v>
      </c>
      <c r="AV30" s="1016">
        <f t="shared" si="14"/>
        <v>68</v>
      </c>
      <c r="AW30" s="1016">
        <f t="shared" si="6"/>
        <v>176</v>
      </c>
      <c r="AX30" s="859">
        <f t="shared" si="12"/>
        <v>6</v>
      </c>
      <c r="AY30" s="859">
        <f t="shared" si="10"/>
        <v>0</v>
      </c>
      <c r="AZ30" s="454"/>
    </row>
    <row r="31" spans="1:52" s="395" customFormat="1" ht="54" x14ac:dyDescent="0.35">
      <c r="A31" s="22">
        <v>19</v>
      </c>
      <c r="B31" s="653" t="s">
        <v>234</v>
      </c>
      <c r="C31" s="653" t="s">
        <v>6</v>
      </c>
      <c r="D31" s="664" t="s">
        <v>235</v>
      </c>
      <c r="E31" s="665" t="s">
        <v>508</v>
      </c>
      <c r="F31" s="656">
        <v>9</v>
      </c>
      <c r="G31" s="666" t="s">
        <v>403</v>
      </c>
      <c r="H31" s="656">
        <v>12</v>
      </c>
      <c r="I31" s="658">
        <f t="shared" si="13"/>
        <v>21</v>
      </c>
      <c r="J31" s="670"/>
      <c r="K31" s="659"/>
      <c r="L31" s="675"/>
      <c r="M31" s="661"/>
      <c r="N31" s="656" t="s">
        <v>335</v>
      </c>
      <c r="O31" s="663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21</v>
      </c>
      <c r="X31" s="986">
        <f t="shared" si="9"/>
        <v>4</v>
      </c>
      <c r="Y31" s="1033" t="s">
        <v>197</v>
      </c>
      <c r="Z31" s="1007">
        <v>12</v>
      </c>
      <c r="AA31" s="1035" t="s">
        <v>180</v>
      </c>
      <c r="AB31" s="1007">
        <v>10</v>
      </c>
      <c r="AC31" s="1008">
        <f t="shared" si="0"/>
        <v>22</v>
      </c>
      <c r="AD31" s="1009" t="s">
        <v>199</v>
      </c>
      <c r="AE31" s="1010">
        <v>3</v>
      </c>
      <c r="AF31" s="1016">
        <v>0</v>
      </c>
      <c r="AG31" s="1054">
        <v>0</v>
      </c>
      <c r="AH31" s="1016"/>
      <c r="AI31" s="1055"/>
      <c r="AJ31" s="1014">
        <v>0</v>
      </c>
      <c r="AK31" s="1014">
        <v>0</v>
      </c>
      <c r="AL31" s="1014">
        <v>0</v>
      </c>
      <c r="AM31" s="1014">
        <v>0</v>
      </c>
      <c r="AN31" s="1014">
        <v>0</v>
      </c>
      <c r="AO31" s="1015">
        <f t="shared" si="1"/>
        <v>25</v>
      </c>
      <c r="AP31" s="1032"/>
      <c r="AQ31" s="1028"/>
      <c r="AR31" s="1016">
        <f t="shared" si="2"/>
        <v>21</v>
      </c>
      <c r="AS31" s="1017">
        <f t="shared" si="3"/>
        <v>21</v>
      </c>
      <c r="AT31" s="1016">
        <f t="shared" si="4"/>
        <v>21</v>
      </c>
      <c r="AU31" s="1016">
        <f t="shared" si="5"/>
        <v>72</v>
      </c>
      <c r="AV31" s="1016">
        <f t="shared" si="14"/>
        <v>136</v>
      </c>
      <c r="AW31" s="1016">
        <f t="shared" si="6"/>
        <v>208</v>
      </c>
      <c r="AX31" s="859">
        <f t="shared" si="12"/>
        <v>4</v>
      </c>
      <c r="AY31" s="859">
        <f t="shared" si="10"/>
        <v>0</v>
      </c>
      <c r="AZ31" s="454"/>
    </row>
    <row r="32" spans="1:52" s="395" customFormat="1" ht="18.5" x14ac:dyDescent="0.35">
      <c r="A32" s="25" t="s">
        <v>544</v>
      </c>
      <c r="B32" s="676" t="s">
        <v>56</v>
      </c>
      <c r="C32" s="677"/>
      <c r="D32" s="678"/>
      <c r="E32" s="679"/>
      <c r="F32" s="653"/>
      <c r="G32" s="662"/>
      <c r="H32" s="653"/>
      <c r="I32" s="658">
        <f t="shared" si="13"/>
        <v>0</v>
      </c>
      <c r="J32" s="670"/>
      <c r="K32" s="659"/>
      <c r="L32" s="680"/>
      <c r="M32" s="672"/>
      <c r="N32" s="681"/>
      <c r="O32" s="682"/>
      <c r="P32" s="446"/>
      <c r="Q32" s="298"/>
      <c r="R32" s="299"/>
      <c r="S32" s="299"/>
      <c r="T32" s="299"/>
      <c r="U32" s="299"/>
      <c r="V32" s="299"/>
      <c r="W32" s="261"/>
      <c r="X32" s="986"/>
      <c r="Y32" s="1043"/>
      <c r="Z32" s="1025"/>
      <c r="AA32" s="1006"/>
      <c r="AB32" s="1025"/>
      <c r="AC32" s="1008"/>
      <c r="AD32" s="1009"/>
      <c r="AE32" s="1010"/>
      <c r="AF32" s="1028"/>
      <c r="AG32" s="1029"/>
      <c r="AH32" s="1028"/>
      <c r="AI32" s="1030"/>
      <c r="AJ32" s="1031"/>
      <c r="AK32" s="1031"/>
      <c r="AL32" s="1031"/>
      <c r="AM32" s="1031"/>
      <c r="AN32" s="1031"/>
      <c r="AO32" s="1015"/>
      <c r="AP32" s="1032"/>
      <c r="AQ32" s="1028"/>
      <c r="AR32" s="1016"/>
      <c r="AS32" s="1017"/>
      <c r="AT32" s="1016"/>
      <c r="AU32" s="1016"/>
      <c r="AV32" s="1016"/>
      <c r="AW32" s="1016"/>
      <c r="AX32" s="859"/>
      <c r="AY32" s="859"/>
      <c r="AZ32" s="454"/>
    </row>
    <row r="33" spans="1:52" s="394" customFormat="1" ht="72" x14ac:dyDescent="0.4">
      <c r="A33" s="18">
        <v>20</v>
      </c>
      <c r="B33" s="653" t="s">
        <v>43</v>
      </c>
      <c r="C33" s="653" t="s">
        <v>97</v>
      </c>
      <c r="D33" s="662" t="s">
        <v>71</v>
      </c>
      <c r="E33" s="683" t="s">
        <v>336</v>
      </c>
      <c r="F33" s="664">
        <v>8</v>
      </c>
      <c r="G33" s="662" t="s">
        <v>337</v>
      </c>
      <c r="H33" s="664">
        <v>5</v>
      </c>
      <c r="I33" s="658">
        <f t="shared" si="13"/>
        <v>13</v>
      </c>
      <c r="J33" s="670"/>
      <c r="K33" s="659"/>
      <c r="L33" s="671" t="s">
        <v>509</v>
      </c>
      <c r="M33" s="672">
        <v>9</v>
      </c>
      <c r="N33" s="684">
        <v>0</v>
      </c>
      <c r="O33" s="685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22</v>
      </c>
      <c r="X33" s="986">
        <f t="shared" si="9"/>
        <v>5</v>
      </c>
      <c r="Y33" s="1056" t="s">
        <v>202</v>
      </c>
      <c r="Z33" s="1007">
        <v>8</v>
      </c>
      <c r="AA33" s="1006" t="s">
        <v>217</v>
      </c>
      <c r="AB33" s="1007">
        <v>5</v>
      </c>
      <c r="AC33" s="1008">
        <f t="shared" si="0"/>
        <v>13</v>
      </c>
      <c r="AD33" s="1023" t="s">
        <v>203</v>
      </c>
      <c r="AE33" s="1010">
        <v>6</v>
      </c>
      <c r="AF33" s="1000">
        <v>0</v>
      </c>
      <c r="AG33" s="1001">
        <v>0</v>
      </c>
      <c r="AH33" s="1000"/>
      <c r="AI33" s="1002"/>
      <c r="AJ33" s="1003">
        <v>0</v>
      </c>
      <c r="AK33" s="1003">
        <v>0</v>
      </c>
      <c r="AL33" s="1003">
        <v>0</v>
      </c>
      <c r="AM33" s="1003">
        <v>0</v>
      </c>
      <c r="AN33" s="1003">
        <v>0</v>
      </c>
      <c r="AO33" s="1015">
        <f t="shared" si="1"/>
        <v>19</v>
      </c>
      <c r="AP33" s="1005"/>
      <c r="AQ33" s="1000"/>
      <c r="AR33" s="1016">
        <f t="shared" si="2"/>
        <v>22</v>
      </c>
      <c r="AS33" s="1017">
        <f t="shared" si="3"/>
        <v>22</v>
      </c>
      <c r="AT33" s="1016">
        <f t="shared" si="4"/>
        <v>22</v>
      </c>
      <c r="AU33" s="1016">
        <f t="shared" si="5"/>
        <v>90</v>
      </c>
      <c r="AV33" s="1016" t="e">
        <f t="shared" ref="AV33:AV42" si="15">L33+N33+(P33*10)+R33+S33+T33+U33+V33+W33</f>
        <v>#VALUE!</v>
      </c>
      <c r="AW33" s="1016" t="e">
        <f t="shared" si="6"/>
        <v>#VALUE!</v>
      </c>
      <c r="AX33" s="859">
        <f t="shared" si="12"/>
        <v>5</v>
      </c>
      <c r="AY33" s="859">
        <f t="shared" si="10"/>
        <v>0</v>
      </c>
      <c r="AZ33" s="454"/>
    </row>
    <row r="34" spans="1:52" s="394" customFormat="1" ht="54" x14ac:dyDescent="0.4">
      <c r="A34" s="18">
        <v>21</v>
      </c>
      <c r="B34" s="653" t="s">
        <v>44</v>
      </c>
      <c r="C34" s="653" t="s">
        <v>6</v>
      </c>
      <c r="D34" s="662" t="s">
        <v>71</v>
      </c>
      <c r="E34" s="683" t="s">
        <v>338</v>
      </c>
      <c r="F34" s="664">
        <v>10</v>
      </c>
      <c r="G34" s="662" t="s">
        <v>339</v>
      </c>
      <c r="H34" s="664">
        <v>7</v>
      </c>
      <c r="I34" s="658">
        <f t="shared" si="13"/>
        <v>17</v>
      </c>
      <c r="J34" s="670" t="s">
        <v>319</v>
      </c>
      <c r="K34" s="659">
        <v>1</v>
      </c>
      <c r="L34" s="680"/>
      <c r="M34" s="672"/>
      <c r="N34" s="684">
        <v>0</v>
      </c>
      <c r="O34" s="685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18</v>
      </c>
      <c r="X34" s="986">
        <f t="shared" si="9"/>
        <v>1</v>
      </c>
      <c r="Y34" s="1056" t="s">
        <v>215</v>
      </c>
      <c r="Z34" s="1007">
        <v>10</v>
      </c>
      <c r="AA34" s="1006" t="s">
        <v>218</v>
      </c>
      <c r="AB34" s="1007">
        <v>7</v>
      </c>
      <c r="AC34" s="1008">
        <f t="shared" si="0"/>
        <v>17</v>
      </c>
      <c r="AD34" s="1009" t="s">
        <v>204</v>
      </c>
      <c r="AE34" s="1010">
        <v>3</v>
      </c>
      <c r="AF34" s="1000">
        <v>0</v>
      </c>
      <c r="AG34" s="1001">
        <v>0</v>
      </c>
      <c r="AH34" s="1000"/>
      <c r="AI34" s="1002"/>
      <c r="AJ34" s="1003">
        <v>0</v>
      </c>
      <c r="AK34" s="1003">
        <v>0</v>
      </c>
      <c r="AL34" s="1003">
        <v>0</v>
      </c>
      <c r="AM34" s="1003">
        <v>0</v>
      </c>
      <c r="AN34" s="1003">
        <v>0</v>
      </c>
      <c r="AO34" s="1015">
        <f t="shared" si="1"/>
        <v>20</v>
      </c>
      <c r="AP34" s="1005"/>
      <c r="AQ34" s="1000"/>
      <c r="AR34" s="1016">
        <f t="shared" si="2"/>
        <v>17</v>
      </c>
      <c r="AS34" s="1017">
        <f t="shared" si="3"/>
        <v>17</v>
      </c>
      <c r="AT34" s="1016">
        <f t="shared" si="4"/>
        <v>17</v>
      </c>
      <c r="AU34" s="1016">
        <f t="shared" si="5"/>
        <v>0</v>
      </c>
      <c r="AV34" s="1016">
        <f t="shared" si="15"/>
        <v>18</v>
      </c>
      <c r="AW34" s="1016">
        <f t="shared" si="6"/>
        <v>18</v>
      </c>
      <c r="AX34" s="859">
        <f t="shared" si="12"/>
        <v>1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3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/>
      <c r="X35" s="986"/>
      <c r="Y35" s="1043"/>
      <c r="Z35" s="1025"/>
      <c r="AA35" s="1006"/>
      <c r="AB35" s="1025"/>
      <c r="AC35" s="1008"/>
      <c r="AD35" s="1009"/>
      <c r="AE35" s="1010"/>
      <c r="AF35" s="1028"/>
      <c r="AG35" s="1029"/>
      <c r="AH35" s="1028"/>
      <c r="AI35" s="1030"/>
      <c r="AJ35" s="1031"/>
      <c r="AK35" s="1031"/>
      <c r="AL35" s="1031"/>
      <c r="AM35" s="1031"/>
      <c r="AN35" s="1031"/>
      <c r="AO35" s="1015"/>
      <c r="AP35" s="1032"/>
      <c r="AQ35" s="1028"/>
      <c r="AR35" s="1016"/>
      <c r="AS35" s="1017"/>
      <c r="AT35" s="1016"/>
      <c r="AU35" s="1016"/>
      <c r="AV35" s="1016"/>
      <c r="AW35" s="1016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986">
        <f t="shared" si="9"/>
        <v>1</v>
      </c>
      <c r="Y36" s="1006" t="s">
        <v>162</v>
      </c>
      <c r="Z36" s="1006">
        <v>17</v>
      </c>
      <c r="AA36" s="1006" t="s">
        <v>133</v>
      </c>
      <c r="AB36" s="1006">
        <v>3</v>
      </c>
      <c r="AC36" s="1008">
        <f t="shared" si="0"/>
        <v>20</v>
      </c>
      <c r="AD36" s="1009"/>
      <c r="AE36" s="1010"/>
      <c r="AF36" s="1007" t="s">
        <v>158</v>
      </c>
      <c r="AG36" s="1054">
        <v>2</v>
      </c>
      <c r="AH36" s="1007"/>
      <c r="AI36" s="1055"/>
      <c r="AJ36" s="1014"/>
      <c r="AK36" s="1014"/>
      <c r="AL36" s="1014"/>
      <c r="AM36" s="1014"/>
      <c r="AN36" s="1014"/>
      <c r="AO36" s="1015">
        <f t="shared" si="1"/>
        <v>22</v>
      </c>
      <c r="AP36" s="1057"/>
      <c r="AQ36" s="1016"/>
      <c r="AR36" s="1016">
        <f t="shared" si="2"/>
        <v>18</v>
      </c>
      <c r="AS36" s="1017">
        <f t="shared" si="3"/>
        <v>18</v>
      </c>
      <c r="AT36" s="1016">
        <f t="shared" si="4"/>
        <v>18</v>
      </c>
      <c r="AU36" s="1016">
        <f t="shared" si="5"/>
        <v>18</v>
      </c>
      <c r="AV36" s="1016" t="e">
        <f t="shared" si="15"/>
        <v>#VALUE!</v>
      </c>
      <c r="AW36" s="1016" t="e">
        <f t="shared" si="6"/>
        <v>#VALUE!</v>
      </c>
      <c r="AX36" s="859">
        <f t="shared" si="12"/>
        <v>1</v>
      </c>
      <c r="AY36" s="859">
        <f t="shared" si="10"/>
        <v>0</v>
      </c>
      <c r="AZ36" s="454"/>
    </row>
    <row r="37" spans="1:52" s="395" customFormat="1" ht="7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986">
        <f t="shared" si="9"/>
        <v>1</v>
      </c>
      <c r="Y37" s="1043" t="s">
        <v>163</v>
      </c>
      <c r="Z37" s="1006">
        <v>16</v>
      </c>
      <c r="AA37" s="1006"/>
      <c r="AB37" s="1006"/>
      <c r="AC37" s="1008">
        <f t="shared" si="0"/>
        <v>16</v>
      </c>
      <c r="AD37" s="1009"/>
      <c r="AE37" s="1010"/>
      <c r="AF37" s="1006" t="s">
        <v>159</v>
      </c>
      <c r="AG37" s="1029">
        <v>4</v>
      </c>
      <c r="AH37" s="1006"/>
      <c r="AI37" s="1030"/>
      <c r="AJ37" s="1031"/>
      <c r="AK37" s="1031"/>
      <c r="AL37" s="1031"/>
      <c r="AM37" s="1031"/>
      <c r="AN37" s="1031"/>
      <c r="AO37" s="1015">
        <f t="shared" si="1"/>
        <v>20</v>
      </c>
      <c r="AP37" s="1058"/>
      <c r="AQ37" s="1028"/>
      <c r="AR37" s="1016">
        <f t="shared" si="2"/>
        <v>18</v>
      </c>
      <c r="AS37" s="1017">
        <f t="shared" si="3"/>
        <v>18</v>
      </c>
      <c r="AT37" s="1016">
        <f t="shared" si="4"/>
        <v>18</v>
      </c>
      <c r="AU37" s="1016">
        <f t="shared" si="5"/>
        <v>18</v>
      </c>
      <c r="AV37" s="1016" t="e">
        <f t="shared" si="15"/>
        <v>#VALUE!</v>
      </c>
      <c r="AW37" s="1016" t="e">
        <f t="shared" si="6"/>
        <v>#VALUE!</v>
      </c>
      <c r="AX37" s="859">
        <f t="shared" si="12"/>
        <v>1</v>
      </c>
      <c r="AY37" s="859">
        <f t="shared" si="10"/>
        <v>0</v>
      </c>
      <c r="AZ37" s="454"/>
    </row>
    <row r="38" spans="1:52" s="478" customFormat="1" ht="7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498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986">
        <f t="shared" si="9"/>
        <v>-1</v>
      </c>
      <c r="Y38" s="1059" t="s">
        <v>164</v>
      </c>
      <c r="Z38" s="1060">
        <v>19</v>
      </c>
      <c r="AA38" s="1059"/>
      <c r="AB38" s="1060"/>
      <c r="AC38" s="1061">
        <f t="shared" si="0"/>
        <v>19</v>
      </c>
      <c r="AD38" s="1062"/>
      <c r="AE38" s="1063"/>
      <c r="AF38" s="1060" t="s">
        <v>160</v>
      </c>
      <c r="AG38" s="1064">
        <v>2</v>
      </c>
      <c r="AH38" s="1060"/>
      <c r="AI38" s="1065"/>
      <c r="AJ38" s="1024"/>
      <c r="AK38" s="1024"/>
      <c r="AL38" s="1024"/>
      <c r="AM38" s="1024"/>
      <c r="AN38" s="1024"/>
      <c r="AO38" s="1066">
        <f t="shared" si="1"/>
        <v>21</v>
      </c>
      <c r="AP38" s="1067"/>
      <c r="AQ38" s="1068"/>
      <c r="AR38" s="1068">
        <f t="shared" si="2"/>
        <v>16</v>
      </c>
      <c r="AS38" s="1069">
        <f t="shared" si="3"/>
        <v>16</v>
      </c>
      <c r="AT38" s="1068">
        <f t="shared" si="4"/>
        <v>16</v>
      </c>
      <c r="AU38" s="1068">
        <f t="shared" si="5"/>
        <v>-18</v>
      </c>
      <c r="AV38" s="1068" t="e">
        <f t="shared" si="15"/>
        <v>#VALUE!</v>
      </c>
      <c r="AW38" s="1068" t="e">
        <f t="shared" si="6"/>
        <v>#VALUE!</v>
      </c>
      <c r="AX38" s="859">
        <f t="shared" si="12"/>
        <v>-1</v>
      </c>
      <c r="AY38" s="859">
        <f t="shared" si="10"/>
        <v>0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3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/>
      <c r="X39" s="986"/>
      <c r="Y39" s="1043"/>
      <c r="Z39" s="1025"/>
      <c r="AA39" s="1006"/>
      <c r="AB39" s="1025"/>
      <c r="AC39" s="1008"/>
      <c r="AD39" s="1009"/>
      <c r="AE39" s="1010"/>
      <c r="AF39" s="1070"/>
      <c r="AG39" s="1071"/>
      <c r="AH39" s="1070"/>
      <c r="AI39" s="1072"/>
      <c r="AJ39" s="1073"/>
      <c r="AK39" s="1073"/>
      <c r="AL39" s="1073"/>
      <c r="AM39" s="1073"/>
      <c r="AN39" s="1073"/>
      <c r="AO39" s="1015"/>
      <c r="AP39" s="1074"/>
      <c r="AQ39" s="1070"/>
      <c r="AR39" s="1016"/>
      <c r="AS39" s="1017"/>
      <c r="AT39" s="1016"/>
      <c r="AU39" s="1016"/>
      <c r="AV39" s="1016"/>
      <c r="AW39" s="1016"/>
      <c r="AX39" s="859"/>
      <c r="AY39" s="859"/>
      <c r="AZ39" s="454"/>
    </row>
    <row r="40" spans="1:52" s="482" customFormat="1" ht="92.5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3"/>
        <v>15</v>
      </c>
      <c r="J40" s="274" t="s">
        <v>427</v>
      </c>
      <c r="K40" s="379">
        <v>4</v>
      </c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22</v>
      </c>
      <c r="X40" s="986">
        <f t="shared" si="9"/>
        <v>5</v>
      </c>
      <c r="Y40" s="1059" t="s">
        <v>165</v>
      </c>
      <c r="Z40" s="1006">
        <v>12</v>
      </c>
      <c r="AA40" s="1006" t="s">
        <v>121</v>
      </c>
      <c r="AB40" s="1006">
        <v>5</v>
      </c>
      <c r="AC40" s="1008">
        <f t="shared" si="0"/>
        <v>17</v>
      </c>
      <c r="AD40" s="1009"/>
      <c r="AE40" s="1010"/>
      <c r="AF40" s="1075" t="s">
        <v>166</v>
      </c>
      <c r="AG40" s="1071">
        <v>4</v>
      </c>
      <c r="AH40" s="1075"/>
      <c r="AI40" s="1072"/>
      <c r="AJ40" s="1073"/>
      <c r="AK40" s="1073"/>
      <c r="AL40" s="1073"/>
      <c r="AM40" s="1073"/>
      <c r="AN40" s="1073"/>
      <c r="AO40" s="1015">
        <f t="shared" si="1"/>
        <v>21</v>
      </c>
      <c r="AP40" s="1076"/>
      <c r="AQ40" s="1070"/>
      <c r="AR40" s="1016">
        <f t="shared" si="2"/>
        <v>18</v>
      </c>
      <c r="AS40" s="1017">
        <f t="shared" si="3"/>
        <v>18</v>
      </c>
      <c r="AT40" s="1016">
        <f t="shared" si="4"/>
        <v>18</v>
      </c>
      <c r="AU40" s="1016">
        <f t="shared" si="5"/>
        <v>18</v>
      </c>
      <c r="AV40" s="1016" t="e">
        <f t="shared" si="15"/>
        <v>#VALUE!</v>
      </c>
      <c r="AW40" s="1016" t="e">
        <f t="shared" si="6"/>
        <v>#VALUE!</v>
      </c>
      <c r="AX40" s="859">
        <f t="shared" si="12"/>
        <v>5</v>
      </c>
      <c r="AY40" s="859">
        <f t="shared" si="10"/>
        <v>0</v>
      </c>
      <c r="AZ40" s="454"/>
    </row>
    <row r="41" spans="1:52" ht="50.25" customHeight="1" x14ac:dyDescent="0.4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3"/>
        <v>11</v>
      </c>
      <c r="J41" s="274" t="s">
        <v>429</v>
      </c>
      <c r="K41" s="379">
        <v>5</v>
      </c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22</v>
      </c>
      <c r="X41" s="986">
        <f t="shared" si="9"/>
        <v>5</v>
      </c>
      <c r="Y41" s="1043" t="s">
        <v>220</v>
      </c>
      <c r="Z41" s="1006">
        <v>11</v>
      </c>
      <c r="AA41" s="1006" t="s">
        <v>167</v>
      </c>
      <c r="AB41" s="1006">
        <v>3</v>
      </c>
      <c r="AC41" s="1008">
        <f t="shared" si="0"/>
        <v>14</v>
      </c>
      <c r="AD41" s="1009" t="s">
        <v>209</v>
      </c>
      <c r="AE41" s="1010">
        <v>3</v>
      </c>
      <c r="AF41" s="1070"/>
      <c r="AG41" s="1071"/>
      <c r="AH41" s="1070"/>
      <c r="AI41" s="1072"/>
      <c r="AJ41" s="1073"/>
      <c r="AK41" s="1073"/>
      <c r="AL41" s="1073"/>
      <c r="AM41" s="1073"/>
      <c r="AN41" s="1073"/>
      <c r="AO41" s="1015">
        <f t="shared" si="1"/>
        <v>17</v>
      </c>
      <c r="AP41" s="1077"/>
      <c r="AQ41" s="1078"/>
      <c r="AR41" s="1016">
        <f t="shared" si="2"/>
        <v>17</v>
      </c>
      <c r="AS41" s="1017">
        <f t="shared" si="3"/>
        <v>17</v>
      </c>
      <c r="AT41" s="1016">
        <f t="shared" si="4"/>
        <v>17</v>
      </c>
      <c r="AU41" s="1016">
        <f t="shared" si="5"/>
        <v>0</v>
      </c>
      <c r="AV41" s="1016" t="e">
        <f t="shared" si="15"/>
        <v>#VALUE!</v>
      </c>
      <c r="AW41" s="1016" t="e">
        <f t="shared" si="6"/>
        <v>#VALUE!</v>
      </c>
      <c r="AX41" s="859">
        <f t="shared" si="12"/>
        <v>5</v>
      </c>
      <c r="AY41" s="859">
        <f t="shared" si="10"/>
        <v>0</v>
      </c>
      <c r="AZ41" s="454"/>
    </row>
    <row r="42" spans="1:52" s="488" customFormat="1" ht="6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3"/>
        <v>13</v>
      </c>
      <c r="J42" s="274" t="s">
        <v>428</v>
      </c>
      <c r="K42" s="379">
        <v>4</v>
      </c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20</v>
      </c>
      <c r="X42" s="986">
        <f t="shared" si="9"/>
        <v>3</v>
      </c>
      <c r="Y42" s="1059" t="s">
        <v>216</v>
      </c>
      <c r="Z42" s="1007">
        <v>12</v>
      </c>
      <c r="AA42" s="1007" t="s">
        <v>168</v>
      </c>
      <c r="AB42" s="1007">
        <v>4</v>
      </c>
      <c r="AC42" s="1008">
        <f t="shared" si="0"/>
        <v>16</v>
      </c>
      <c r="AD42" s="1009" t="s">
        <v>208</v>
      </c>
      <c r="AE42" s="1010">
        <v>3</v>
      </c>
      <c r="AF42" s="1007"/>
      <c r="AG42" s="1071"/>
      <c r="AH42" s="1007"/>
      <c r="AI42" s="1072"/>
      <c r="AJ42" s="1073"/>
      <c r="AK42" s="1073"/>
      <c r="AL42" s="1073"/>
      <c r="AM42" s="1073"/>
      <c r="AN42" s="1073"/>
      <c r="AO42" s="1015">
        <f t="shared" si="1"/>
        <v>19</v>
      </c>
      <c r="AP42" s="1007"/>
      <c r="AQ42" s="1007"/>
      <c r="AR42" s="1016">
        <f t="shared" si="2"/>
        <v>16</v>
      </c>
      <c r="AS42" s="1017">
        <f t="shared" si="3"/>
        <v>16</v>
      </c>
      <c r="AT42" s="1016">
        <f t="shared" si="4"/>
        <v>16</v>
      </c>
      <c r="AU42" s="1016">
        <f t="shared" si="5"/>
        <v>-18</v>
      </c>
      <c r="AV42" s="1016" t="e">
        <f t="shared" si="15"/>
        <v>#VALUE!</v>
      </c>
      <c r="AW42" s="1016" t="e">
        <f t="shared" si="6"/>
        <v>#VALUE!</v>
      </c>
      <c r="AX42" s="859">
        <f t="shared" si="12"/>
        <v>3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3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/>
      <c r="X43" s="986"/>
      <c r="Y43" s="1043"/>
      <c r="Z43" s="1044"/>
      <c r="AA43" s="1006"/>
      <c r="AB43" s="1044"/>
      <c r="AC43" s="1008"/>
      <c r="AD43" s="1009"/>
      <c r="AE43" s="1010"/>
      <c r="AF43" s="1045"/>
      <c r="AG43" s="1046"/>
      <c r="AH43" s="1045"/>
      <c r="AI43" s="1047"/>
      <c r="AJ43" s="1048"/>
      <c r="AK43" s="1048"/>
      <c r="AL43" s="1048"/>
      <c r="AM43" s="1048"/>
      <c r="AN43" s="1048"/>
      <c r="AO43" s="1015"/>
      <c r="AP43" s="1049"/>
      <c r="AQ43" s="1045"/>
      <c r="AR43" s="1016"/>
      <c r="AS43" s="1017"/>
      <c r="AT43" s="1016"/>
      <c r="AU43" s="1016"/>
      <c r="AV43" s="1016"/>
      <c r="AW43" s="1016"/>
      <c r="AX43" s="859"/>
      <c r="AY43" s="859"/>
      <c r="AZ43" s="454"/>
    </row>
    <row r="44" spans="1:52" s="428" customFormat="1" ht="7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3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1006" t="s">
        <v>155</v>
      </c>
      <c r="Z44" s="1007">
        <v>8</v>
      </c>
      <c r="AA44" s="1006" t="s">
        <v>156</v>
      </c>
      <c r="AB44" s="1007">
        <v>4</v>
      </c>
      <c r="AC44" s="1008">
        <f t="shared" si="0"/>
        <v>12</v>
      </c>
      <c r="AD44" s="1023" t="s">
        <v>205</v>
      </c>
      <c r="AE44" s="1010">
        <v>6</v>
      </c>
      <c r="AF44" s="1016"/>
      <c r="AG44" s="1054"/>
      <c r="AH44" s="1011"/>
      <c r="AI44" s="1013"/>
      <c r="AJ44" s="1079"/>
      <c r="AK44" s="1079"/>
      <c r="AL44" s="1079"/>
      <c r="AM44" s="1079"/>
      <c r="AN44" s="1079"/>
      <c r="AO44" s="1015">
        <f t="shared" si="1"/>
        <v>18</v>
      </c>
      <c r="AP44" s="1080" t="s">
        <v>157</v>
      </c>
      <c r="AQ44" s="1016"/>
      <c r="AR44" s="1016">
        <f t="shared" si="2"/>
        <v>17</v>
      </c>
      <c r="AS44" s="1017">
        <f t="shared" si="3"/>
        <v>17</v>
      </c>
      <c r="AT44" s="1016">
        <f t="shared" si="4"/>
        <v>17</v>
      </c>
      <c r="AU44" s="1016">
        <f t="shared" si="5"/>
        <v>0</v>
      </c>
      <c r="AV44" s="1016">
        <f>(((AC44+AE44)*17)-(17*17))+(AG44*17)+AI44+AJ44+AK44+AL44+AM44+AN44</f>
        <v>17</v>
      </c>
      <c r="AW44" s="1016">
        <f t="shared" si="6"/>
        <v>17</v>
      </c>
      <c r="AX44" s="859">
        <f t="shared" si="12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3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1006"/>
      <c r="Z45" s="1007"/>
      <c r="AA45" s="1006"/>
      <c r="AB45" s="1007"/>
      <c r="AC45" s="1008"/>
      <c r="AD45" s="1023"/>
      <c r="AE45" s="1010"/>
      <c r="AF45" s="1016"/>
      <c r="AG45" s="1054"/>
      <c r="AH45" s="1011"/>
      <c r="AI45" s="1013"/>
      <c r="AJ45" s="1079"/>
      <c r="AK45" s="1079"/>
      <c r="AL45" s="1079"/>
      <c r="AM45" s="1079"/>
      <c r="AN45" s="1079"/>
      <c r="AO45" s="1015"/>
      <c r="AP45" s="1080"/>
      <c r="AQ45" s="1016"/>
      <c r="AR45" s="1016"/>
      <c r="AS45" s="1017"/>
      <c r="AT45" s="1016"/>
      <c r="AU45" s="1016"/>
      <c r="AV45" s="1016"/>
      <c r="AW45" s="1016"/>
      <c r="AX45" s="859">
        <f t="shared" si="12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3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/>
      <c r="X46" s="986"/>
      <c r="Y46" s="1043"/>
      <c r="Z46" s="1025"/>
      <c r="AA46" s="1006"/>
      <c r="AB46" s="1025"/>
      <c r="AC46" s="1008"/>
      <c r="AD46" s="1009"/>
      <c r="AE46" s="1010"/>
      <c r="AF46" s="1028"/>
      <c r="AG46" s="1029"/>
      <c r="AH46" s="1028"/>
      <c r="AI46" s="1030"/>
      <c r="AJ46" s="1031"/>
      <c r="AK46" s="1031"/>
      <c r="AL46" s="1031"/>
      <c r="AM46" s="1031"/>
      <c r="AN46" s="1031"/>
      <c r="AO46" s="1015"/>
      <c r="AP46" s="1032"/>
      <c r="AQ46" s="1028"/>
      <c r="AR46" s="1016"/>
      <c r="AS46" s="1017"/>
      <c r="AT46" s="1016"/>
      <c r="AU46" s="1016"/>
      <c r="AV46" s="1016"/>
      <c r="AW46" s="1016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3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986">
        <f t="shared" si="9"/>
        <v>2</v>
      </c>
      <c r="Y47" s="1050"/>
      <c r="Z47" s="1019"/>
      <c r="AA47" s="1018"/>
      <c r="AB47" s="1019"/>
      <c r="AC47" s="1008">
        <f t="shared" si="0"/>
        <v>0</v>
      </c>
      <c r="AD47" s="1020"/>
      <c r="AE47" s="1021"/>
      <c r="AF47" s="1050"/>
      <c r="AG47" s="1029"/>
      <c r="AH47" s="1050"/>
      <c r="AI47" s="1030"/>
      <c r="AJ47" s="1031">
        <v>0</v>
      </c>
      <c r="AK47" s="1031">
        <v>0</v>
      </c>
      <c r="AL47" s="1031">
        <v>0</v>
      </c>
      <c r="AM47" s="1031">
        <v>0</v>
      </c>
      <c r="AN47" s="1031"/>
      <c r="AO47" s="1015">
        <f t="shared" si="1"/>
        <v>0</v>
      </c>
      <c r="AP47" s="1081"/>
      <c r="AQ47" s="1028"/>
      <c r="AR47" s="1016">
        <f t="shared" si="2"/>
        <v>19</v>
      </c>
      <c r="AS47" s="1017">
        <f t="shared" si="3"/>
        <v>19</v>
      </c>
      <c r="AT47" s="1016">
        <f t="shared" si="4"/>
        <v>19</v>
      </c>
      <c r="AU47" s="1016">
        <f t="shared" si="5"/>
        <v>36</v>
      </c>
      <c r="AV47" s="1016" t="e">
        <f t="shared" ref="AV47:AV54" si="16">L47+N47+(P47*10)+R47+S47+T47+U47+V47+W47</f>
        <v>#VALUE!</v>
      </c>
      <c r="AW47" s="1016" t="e">
        <f t="shared" si="6"/>
        <v>#VALUE!</v>
      </c>
      <c r="AX47" s="859">
        <f t="shared" si="12"/>
        <v>2</v>
      </c>
      <c r="AY47" s="859">
        <f t="shared" si="10"/>
        <v>0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3"/>
        <v>21</v>
      </c>
      <c r="J48" s="296"/>
      <c r="K48" s="380"/>
      <c r="L48" s="280"/>
      <c r="M48" s="256"/>
      <c r="N48" s="288" t="s">
        <v>459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986">
        <f t="shared" si="9"/>
        <v>4</v>
      </c>
      <c r="Y48" s="1050"/>
      <c r="Z48" s="1019"/>
      <c r="AA48" s="1018"/>
      <c r="AB48" s="1019"/>
      <c r="AC48" s="1008">
        <f t="shared" si="0"/>
        <v>0</v>
      </c>
      <c r="AD48" s="1020"/>
      <c r="AE48" s="1021"/>
      <c r="AF48" s="1082"/>
      <c r="AG48" s="1029"/>
      <c r="AH48" s="1082"/>
      <c r="AI48" s="1030"/>
      <c r="AJ48" s="1031">
        <v>0</v>
      </c>
      <c r="AK48" s="1031">
        <v>0</v>
      </c>
      <c r="AL48" s="1031">
        <v>0</v>
      </c>
      <c r="AM48" s="1031">
        <v>0</v>
      </c>
      <c r="AN48" s="1031">
        <v>0</v>
      </c>
      <c r="AO48" s="1015">
        <f t="shared" si="1"/>
        <v>0</v>
      </c>
      <c r="AP48" s="1032"/>
      <c r="AQ48" s="1028"/>
      <c r="AR48" s="1016">
        <f t="shared" si="2"/>
        <v>21</v>
      </c>
      <c r="AS48" s="1017">
        <f t="shared" si="3"/>
        <v>21</v>
      </c>
      <c r="AT48" s="1016">
        <f t="shared" si="4"/>
        <v>21</v>
      </c>
      <c r="AU48" s="1016">
        <f t="shared" si="5"/>
        <v>72</v>
      </c>
      <c r="AV48" s="1016" t="e">
        <f t="shared" si="16"/>
        <v>#VALUE!</v>
      </c>
      <c r="AW48" s="1016" t="e">
        <f t="shared" si="6"/>
        <v>#VALUE!</v>
      </c>
      <c r="AX48" s="859">
        <f t="shared" si="12"/>
        <v>4</v>
      </c>
      <c r="AY48" s="859">
        <f t="shared" si="10"/>
        <v>0</v>
      </c>
      <c r="AZ48" s="454"/>
    </row>
    <row r="49" spans="1:52" s="463" customFormat="1" ht="31" x14ac:dyDescent="0.4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3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986">
        <f t="shared" si="9"/>
        <v>1</v>
      </c>
      <c r="Y49" s="1052"/>
      <c r="Z49" s="1019"/>
      <c r="AA49" s="1018"/>
      <c r="AB49" s="1019"/>
      <c r="AC49" s="1008">
        <f t="shared" si="0"/>
        <v>0</v>
      </c>
      <c r="AD49" s="1020"/>
      <c r="AE49" s="1021"/>
      <c r="AF49" s="1083"/>
      <c r="AG49" s="1001"/>
      <c r="AH49" s="1083"/>
      <c r="AI49" s="1002"/>
      <c r="AJ49" s="1003">
        <v>0</v>
      </c>
      <c r="AK49" s="1003">
        <v>0</v>
      </c>
      <c r="AL49" s="1003">
        <v>0</v>
      </c>
      <c r="AM49" s="1003">
        <v>0</v>
      </c>
      <c r="AN49" s="1003">
        <v>0</v>
      </c>
      <c r="AO49" s="1015">
        <f t="shared" si="1"/>
        <v>0</v>
      </c>
      <c r="AP49" s="1005"/>
      <c r="AQ49" s="1000"/>
      <c r="AR49" s="1016">
        <f t="shared" si="2"/>
        <v>18</v>
      </c>
      <c r="AS49" s="1017">
        <f t="shared" si="3"/>
        <v>18</v>
      </c>
      <c r="AT49" s="1016">
        <f t="shared" si="4"/>
        <v>18</v>
      </c>
      <c r="AU49" s="1016">
        <f t="shared" si="5"/>
        <v>18</v>
      </c>
      <c r="AV49" s="1016" t="e">
        <f t="shared" si="16"/>
        <v>#VALUE!</v>
      </c>
      <c r="AW49" s="1016" t="e">
        <f t="shared" si="6"/>
        <v>#VALUE!</v>
      </c>
      <c r="AX49" s="859">
        <f t="shared" si="12"/>
        <v>1</v>
      </c>
      <c r="AY49" s="859">
        <f t="shared" si="10"/>
        <v>0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3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1050"/>
      <c r="Z50" s="1019"/>
      <c r="AA50" s="1019"/>
      <c r="AB50" s="1019"/>
      <c r="AC50" s="1008">
        <f t="shared" si="0"/>
        <v>0</v>
      </c>
      <c r="AD50" s="1020"/>
      <c r="AE50" s="1021"/>
      <c r="AF50" s="1082"/>
      <c r="AG50" s="1029"/>
      <c r="AH50" s="1082"/>
      <c r="AI50" s="1030"/>
      <c r="AJ50" s="1031">
        <v>0</v>
      </c>
      <c r="AK50" s="1031">
        <v>0</v>
      </c>
      <c r="AL50" s="1031">
        <v>0</v>
      </c>
      <c r="AM50" s="1031">
        <v>0</v>
      </c>
      <c r="AN50" s="1031"/>
      <c r="AO50" s="1015">
        <f t="shared" si="1"/>
        <v>0</v>
      </c>
      <c r="AP50" s="1076" t="s">
        <v>139</v>
      </c>
      <c r="AQ50" s="1028"/>
      <c r="AR50" s="1016">
        <f t="shared" si="2"/>
        <v>0</v>
      </c>
      <c r="AS50" s="1017">
        <f t="shared" si="3"/>
        <v>0</v>
      </c>
      <c r="AT50" s="1016">
        <f t="shared" si="4"/>
        <v>0</v>
      </c>
      <c r="AU50" s="1016">
        <f t="shared" si="5"/>
        <v>-306</v>
      </c>
      <c r="AV50" s="1016">
        <f t="shared" si="16"/>
        <v>0</v>
      </c>
      <c r="AW50" s="1016">
        <f t="shared" si="6"/>
        <v>-306</v>
      </c>
      <c r="AX50" s="859">
        <f>(I50+K50+M50+Q50)</f>
        <v>0</v>
      </c>
      <c r="AY50" s="859">
        <f t="shared" si="10"/>
        <v>0</v>
      </c>
      <c r="AZ50" s="454" t="s">
        <v>587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3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986">
        <f t="shared" si="9"/>
        <v>0</v>
      </c>
      <c r="Y51" s="1050"/>
      <c r="Z51" s="1019"/>
      <c r="AA51" s="1019"/>
      <c r="AB51" s="1019"/>
      <c r="AC51" s="1008"/>
      <c r="AD51" s="1020"/>
      <c r="AE51" s="1021"/>
      <c r="AF51" s="1082"/>
      <c r="AG51" s="1029"/>
      <c r="AH51" s="1082"/>
      <c r="AI51" s="1030"/>
      <c r="AJ51" s="1031"/>
      <c r="AK51" s="1031"/>
      <c r="AL51" s="1031"/>
      <c r="AM51" s="1031"/>
      <c r="AN51" s="1031"/>
      <c r="AO51" s="1015"/>
      <c r="AP51" s="1076"/>
      <c r="AQ51" s="1028"/>
      <c r="AR51" s="1016"/>
      <c r="AS51" s="1017"/>
      <c r="AT51" s="1016"/>
      <c r="AU51" s="1016"/>
      <c r="AV51" s="1016"/>
      <c r="AW51" s="1016"/>
      <c r="AX51" s="859">
        <f t="shared" si="12"/>
        <v>0</v>
      </c>
      <c r="AY51" s="859">
        <f t="shared" si="10"/>
        <v>0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3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/>
      <c r="X52" s="986"/>
      <c r="Y52" s="1043"/>
      <c r="Z52" s="1025"/>
      <c r="AA52" s="1006"/>
      <c r="AB52" s="1025"/>
      <c r="AC52" s="1008"/>
      <c r="AD52" s="1009"/>
      <c r="AE52" s="1010"/>
      <c r="AF52" s="1028"/>
      <c r="AG52" s="1029"/>
      <c r="AH52" s="1028"/>
      <c r="AI52" s="1030"/>
      <c r="AJ52" s="1031"/>
      <c r="AK52" s="1031"/>
      <c r="AL52" s="1031"/>
      <c r="AM52" s="1031"/>
      <c r="AN52" s="1031"/>
      <c r="AO52" s="1015"/>
      <c r="AP52" s="1032"/>
      <c r="AQ52" s="1028"/>
      <c r="AR52" s="1016"/>
      <c r="AS52" s="1017"/>
      <c r="AT52" s="1016"/>
      <c r="AU52" s="1016"/>
      <c r="AV52" s="1016"/>
      <c r="AW52" s="1016"/>
      <c r="AX52" s="859"/>
      <c r="AY52" s="859"/>
      <c r="AZ52" s="454"/>
    </row>
    <row r="53" spans="1:52" s="462" customFormat="1" ht="141.5" customHeight="1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92" t="s">
        <v>343</v>
      </c>
      <c r="F53" s="253">
        <v>12</v>
      </c>
      <c r="G53" s="253" t="s">
        <v>141</v>
      </c>
      <c r="H53" s="253">
        <v>1</v>
      </c>
      <c r="I53" s="254">
        <f t="shared" si="13"/>
        <v>13</v>
      </c>
      <c r="J53" s="280"/>
      <c r="K53" s="379"/>
      <c r="L53" s="290" t="s">
        <v>407</v>
      </c>
      <c r="M53" s="256">
        <v>3</v>
      </c>
      <c r="N53" s="215" t="s">
        <v>344</v>
      </c>
      <c r="O53" s="258"/>
      <c r="P53" s="498" t="s">
        <v>449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986">
        <f t="shared" si="9"/>
        <v>-1</v>
      </c>
      <c r="Y53" s="1050" t="s">
        <v>140</v>
      </c>
      <c r="Z53" s="1018">
        <v>15</v>
      </c>
      <c r="AA53" s="1018" t="s">
        <v>143</v>
      </c>
      <c r="AB53" s="1018">
        <v>1</v>
      </c>
      <c r="AC53" s="1008">
        <f t="shared" si="0"/>
        <v>16</v>
      </c>
      <c r="AD53" s="1020"/>
      <c r="AE53" s="1021"/>
      <c r="AF53" s="1050" t="s">
        <v>144</v>
      </c>
      <c r="AG53" s="1084">
        <v>2</v>
      </c>
      <c r="AH53" s="1050"/>
      <c r="AI53" s="1085"/>
      <c r="AJ53" s="1086">
        <v>0</v>
      </c>
      <c r="AK53" s="1086">
        <v>0</v>
      </c>
      <c r="AL53" s="1086">
        <v>0</v>
      </c>
      <c r="AM53" s="1086">
        <v>0</v>
      </c>
      <c r="AN53" s="1086">
        <v>0</v>
      </c>
      <c r="AO53" s="1015">
        <f t="shared" si="1"/>
        <v>18</v>
      </c>
      <c r="AP53" s="1032"/>
      <c r="AQ53" s="1028"/>
      <c r="AR53" s="1016">
        <f t="shared" si="2"/>
        <v>16</v>
      </c>
      <c r="AS53" s="1017">
        <f t="shared" si="3"/>
        <v>16</v>
      </c>
      <c r="AT53" s="1016">
        <f t="shared" si="4"/>
        <v>16</v>
      </c>
      <c r="AU53" s="1016">
        <f t="shared" si="5"/>
        <v>-18</v>
      </c>
      <c r="AV53" s="1016" t="e">
        <f t="shared" si="16"/>
        <v>#VALUE!</v>
      </c>
      <c r="AW53" s="1016" t="e">
        <f t="shared" si="6"/>
        <v>#VALUE!</v>
      </c>
      <c r="AX53" s="859">
        <f t="shared" si="12"/>
        <v>-1</v>
      </c>
      <c r="AY53" s="859">
        <f t="shared" si="10"/>
        <v>0</v>
      </c>
      <c r="AZ53" s="454"/>
    </row>
    <row r="54" spans="1:52" s="462" customFormat="1" ht="121.5" customHeight="1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92" t="s">
        <v>345</v>
      </c>
      <c r="F54" s="253">
        <v>9</v>
      </c>
      <c r="G54" s="253" t="s">
        <v>346</v>
      </c>
      <c r="H54" s="253">
        <v>4</v>
      </c>
      <c r="I54" s="254">
        <f t="shared" si="13"/>
        <v>13</v>
      </c>
      <c r="J54" s="280"/>
      <c r="K54" s="379"/>
      <c r="L54" s="290" t="s">
        <v>408</v>
      </c>
      <c r="M54" s="256">
        <v>3</v>
      </c>
      <c r="N54" s="284" t="s">
        <v>347</v>
      </c>
      <c r="O54" s="282"/>
      <c r="P54" s="500" t="s">
        <v>450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16</v>
      </c>
      <c r="X54" s="986">
        <f t="shared" si="9"/>
        <v>-1</v>
      </c>
      <c r="Y54" s="1050" t="s">
        <v>214</v>
      </c>
      <c r="Z54" s="1018">
        <v>12</v>
      </c>
      <c r="AA54" s="1018" t="s">
        <v>145</v>
      </c>
      <c r="AB54" s="1018">
        <v>4</v>
      </c>
      <c r="AC54" s="1008">
        <f t="shared" si="0"/>
        <v>16</v>
      </c>
      <c r="AD54" s="1020" t="s">
        <v>200</v>
      </c>
      <c r="AE54" s="1021">
        <v>3</v>
      </c>
      <c r="AF54" s="1050" t="s">
        <v>146</v>
      </c>
      <c r="AG54" s="1084">
        <v>4</v>
      </c>
      <c r="AH54" s="1050"/>
      <c r="AI54" s="1085"/>
      <c r="AJ54" s="1086">
        <v>0</v>
      </c>
      <c r="AK54" s="1086">
        <v>0</v>
      </c>
      <c r="AL54" s="1086">
        <v>0</v>
      </c>
      <c r="AM54" s="1086">
        <v>0</v>
      </c>
      <c r="AN54" s="1086">
        <v>0</v>
      </c>
      <c r="AO54" s="1015">
        <f t="shared" si="1"/>
        <v>23</v>
      </c>
      <c r="AP54" s="1032"/>
      <c r="AQ54" s="1028"/>
      <c r="AR54" s="1016">
        <f t="shared" si="2"/>
        <v>16</v>
      </c>
      <c r="AS54" s="1017">
        <f t="shared" si="3"/>
        <v>16</v>
      </c>
      <c r="AT54" s="1016">
        <f t="shared" si="4"/>
        <v>16</v>
      </c>
      <c r="AU54" s="1016">
        <f t="shared" si="5"/>
        <v>-18</v>
      </c>
      <c r="AV54" s="1016" t="e">
        <f t="shared" si="16"/>
        <v>#VALUE!</v>
      </c>
      <c r="AW54" s="1016" t="e">
        <f t="shared" si="6"/>
        <v>#VALUE!</v>
      </c>
      <c r="AX54" s="859">
        <f t="shared" si="12"/>
        <v>-1</v>
      </c>
      <c r="AY54" s="859">
        <f t="shared" si="10"/>
        <v>0</v>
      </c>
      <c r="AZ54" s="454"/>
    </row>
    <row r="55" spans="1:52" ht="73.5" x14ac:dyDescent="0.45">
      <c r="A55" s="330">
        <v>37</v>
      </c>
      <c r="B55" s="266" t="s">
        <v>237</v>
      </c>
      <c r="C55" s="266" t="s">
        <v>6</v>
      </c>
      <c r="D55" s="271" t="s">
        <v>79</v>
      </c>
      <c r="E55" s="292" t="s">
        <v>348</v>
      </c>
      <c r="F55" s="215">
        <v>9</v>
      </c>
      <c r="G55" s="253" t="s">
        <v>349</v>
      </c>
      <c r="H55" s="253">
        <v>4</v>
      </c>
      <c r="I55" s="254">
        <f t="shared" si="13"/>
        <v>13</v>
      </c>
      <c r="J55" s="280"/>
      <c r="K55" s="379"/>
      <c r="L55" s="290" t="s">
        <v>409</v>
      </c>
      <c r="M55" s="256">
        <v>3</v>
      </c>
      <c r="N55" s="253" t="s">
        <v>142</v>
      </c>
      <c r="O55" s="258"/>
      <c r="P55" s="501" t="s">
        <v>451</v>
      </c>
      <c r="Q55" s="306"/>
      <c r="R55" s="293"/>
      <c r="S55" s="293"/>
      <c r="T55" s="293"/>
      <c r="U55" s="293"/>
      <c r="V55" s="293"/>
      <c r="W55" s="261">
        <f t="shared" si="8"/>
        <v>16</v>
      </c>
      <c r="X55" s="986">
        <f t="shared" si="9"/>
        <v>-1</v>
      </c>
      <c r="Y55" s="1078"/>
      <c r="Z55" s="1078"/>
      <c r="AA55" s="1078"/>
      <c r="AB55" s="1078"/>
      <c r="AC55" s="1078"/>
      <c r="AD55" s="1078"/>
      <c r="AE55" s="1078"/>
      <c r="AF55" s="1078"/>
      <c r="AG55" s="1078"/>
      <c r="AH55" s="1078"/>
      <c r="AI55" s="1078"/>
      <c r="AJ55" s="1078"/>
      <c r="AK55" s="1078"/>
      <c r="AL55" s="1078"/>
      <c r="AM55" s="1078"/>
      <c r="AN55" s="1078"/>
      <c r="AO55" s="1078"/>
      <c r="AP55" s="1078"/>
      <c r="AQ55" s="1078"/>
      <c r="AR55" s="1078"/>
      <c r="AS55" s="1078"/>
      <c r="AT55" s="1078"/>
      <c r="AU55" s="1078"/>
      <c r="AV55" s="1078"/>
      <c r="AW55" s="1078"/>
      <c r="AX55" s="859">
        <f t="shared" si="12"/>
        <v>-1</v>
      </c>
      <c r="AY55" s="859">
        <f t="shared" si="10"/>
        <v>0</v>
      </c>
      <c r="AZ55" s="454"/>
    </row>
    <row r="56" spans="1:52" s="463" customFormat="1" ht="18.5" x14ac:dyDescent="0.4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3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/>
      <c r="X56" s="986"/>
      <c r="Y56" s="1052"/>
      <c r="Z56" s="1087"/>
      <c r="AA56" s="1018"/>
      <c r="AB56" s="1087"/>
      <c r="AC56" s="1008"/>
      <c r="AD56" s="1020"/>
      <c r="AE56" s="1021"/>
      <c r="AF56" s="1053"/>
      <c r="AG56" s="1001"/>
      <c r="AH56" s="1053"/>
      <c r="AI56" s="1002"/>
      <c r="AJ56" s="1003"/>
      <c r="AK56" s="1003"/>
      <c r="AL56" s="1003"/>
      <c r="AM56" s="1003"/>
      <c r="AN56" s="1003"/>
      <c r="AO56" s="1015"/>
      <c r="AP56" s="1005"/>
      <c r="AQ56" s="1000"/>
      <c r="AR56" s="1016"/>
      <c r="AS56" s="1017"/>
      <c r="AT56" s="1016"/>
      <c r="AU56" s="1016"/>
      <c r="AV56" s="1016"/>
      <c r="AW56" s="1016"/>
      <c r="AX56" s="859"/>
      <c r="AY56" s="859"/>
      <c r="AZ56" s="454"/>
    </row>
    <row r="57" spans="1:52" s="463" customFormat="1" ht="54" x14ac:dyDescent="0.4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501</v>
      </c>
      <c r="F57" s="215">
        <v>16</v>
      </c>
      <c r="G57" s="253" t="s">
        <v>133</v>
      </c>
      <c r="H57" s="215">
        <v>3</v>
      </c>
      <c r="I57" s="254">
        <f t="shared" si="13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986">
        <f t="shared" si="9"/>
        <v>2</v>
      </c>
      <c r="Y57" s="1052" t="s">
        <v>132</v>
      </c>
      <c r="Z57" s="1019">
        <v>14</v>
      </c>
      <c r="AA57" s="1018" t="s">
        <v>133</v>
      </c>
      <c r="AB57" s="1019">
        <v>3</v>
      </c>
      <c r="AC57" s="1008">
        <f t="shared" ref="AC57:AC68" si="17">Z57+AB57</f>
        <v>17</v>
      </c>
      <c r="AD57" s="1020" t="s">
        <v>211</v>
      </c>
      <c r="AE57" s="1021">
        <v>3</v>
      </c>
      <c r="AF57" s="1053"/>
      <c r="AG57" s="1001"/>
      <c r="AH57" s="1053"/>
      <c r="AI57" s="1002"/>
      <c r="AJ57" s="1003"/>
      <c r="AK57" s="1003"/>
      <c r="AL57" s="1003"/>
      <c r="AM57" s="1003"/>
      <c r="AN57" s="1003"/>
      <c r="AO57" s="1015">
        <f t="shared" ref="AO57:AO68" si="18">AC57+AE57+AG57+AI57+AJ57+AK57+AL57+AM57+AN57</f>
        <v>20</v>
      </c>
      <c r="AP57" s="1005"/>
      <c r="AQ57" s="1000"/>
      <c r="AR57" s="1016">
        <f t="shared" ref="AR57:AR68" si="19">I57+M57</f>
        <v>19</v>
      </c>
      <c r="AS57" s="1017">
        <f t="shared" ref="AS57:AS68" si="20">AR57+O57</f>
        <v>19</v>
      </c>
      <c r="AT57" s="1016">
        <f t="shared" ref="AT57:AT68" si="21">AR57</f>
        <v>19</v>
      </c>
      <c r="AU57" s="1016">
        <f t="shared" ref="AU57:AU68" si="22">(((I57+M57)*18)-(17*18))+(O57*10)+Q57+R57+S57+T57+U57+V57</f>
        <v>36</v>
      </c>
      <c r="AV57" s="1016">
        <f t="shared" ref="AV57:AV68" si="23">L57+N57+(P57*10)+R57+S57+T57+U57+V57+W57</f>
        <v>19</v>
      </c>
      <c r="AW57" s="1016">
        <f t="shared" ref="AW57:AW68" si="24">AU57+AV57</f>
        <v>55</v>
      </c>
      <c r="AX57" s="859">
        <f t="shared" si="12"/>
        <v>2</v>
      </c>
      <c r="AY57" s="859">
        <f t="shared" si="10"/>
        <v>0</v>
      </c>
      <c r="AZ57" s="454"/>
    </row>
    <row r="58" spans="1:52" s="463" customFormat="1" ht="54" x14ac:dyDescent="0.4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500</v>
      </c>
      <c r="F58" s="215">
        <v>12</v>
      </c>
      <c r="G58" s="318" t="s">
        <v>367</v>
      </c>
      <c r="H58" s="215">
        <v>8</v>
      </c>
      <c r="I58" s="254">
        <f t="shared" si="13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986">
        <f t="shared" si="9"/>
        <v>3</v>
      </c>
      <c r="Y58" s="1052" t="s">
        <v>134</v>
      </c>
      <c r="Z58" s="1019">
        <v>12</v>
      </c>
      <c r="AA58" s="1018" t="s">
        <v>161</v>
      </c>
      <c r="AB58" s="1019">
        <v>4</v>
      </c>
      <c r="AC58" s="1008">
        <f t="shared" si="17"/>
        <v>16</v>
      </c>
      <c r="AD58" s="1020" t="s">
        <v>206</v>
      </c>
      <c r="AE58" s="1021">
        <v>3</v>
      </c>
      <c r="AF58" s="1053"/>
      <c r="AG58" s="1001"/>
      <c r="AH58" s="1053"/>
      <c r="AI58" s="1002"/>
      <c r="AJ58" s="1003"/>
      <c r="AK58" s="1003"/>
      <c r="AL58" s="1003"/>
      <c r="AM58" s="1003"/>
      <c r="AN58" s="1003"/>
      <c r="AO58" s="1015">
        <f t="shared" si="18"/>
        <v>19</v>
      </c>
      <c r="AP58" s="1005"/>
      <c r="AQ58" s="1000"/>
      <c r="AR58" s="1016">
        <f t="shared" si="19"/>
        <v>20</v>
      </c>
      <c r="AS58" s="1017">
        <f t="shared" si="20"/>
        <v>20</v>
      </c>
      <c r="AT58" s="1016">
        <f t="shared" si="21"/>
        <v>20</v>
      </c>
      <c r="AU58" s="1016">
        <f t="shared" si="22"/>
        <v>54</v>
      </c>
      <c r="AV58" s="1016">
        <f t="shared" si="23"/>
        <v>20</v>
      </c>
      <c r="AW58" s="1016">
        <f t="shared" si="24"/>
        <v>74</v>
      </c>
      <c r="AX58" s="859">
        <f t="shared" si="12"/>
        <v>3</v>
      </c>
      <c r="AY58" s="859">
        <f t="shared" si="10"/>
        <v>0</v>
      </c>
      <c r="AZ58" s="454"/>
    </row>
    <row r="59" spans="1:52" s="463" customFormat="1" ht="51.75" customHeight="1" x14ac:dyDescent="0.4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502</v>
      </c>
      <c r="F59" s="215">
        <v>14</v>
      </c>
      <c r="G59" s="253" t="s">
        <v>368</v>
      </c>
      <c r="H59" s="215">
        <v>4</v>
      </c>
      <c r="I59" s="254">
        <f t="shared" si="13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986">
        <f t="shared" si="9"/>
        <v>1</v>
      </c>
      <c r="Y59" s="1052" t="s">
        <v>135</v>
      </c>
      <c r="Z59" s="1019">
        <v>14</v>
      </c>
      <c r="AA59" s="1018" t="s">
        <v>136</v>
      </c>
      <c r="AB59" s="1019">
        <v>4</v>
      </c>
      <c r="AC59" s="1008">
        <f t="shared" si="17"/>
        <v>18</v>
      </c>
      <c r="AD59" s="1020"/>
      <c r="AE59" s="1021"/>
      <c r="AF59" s="1053"/>
      <c r="AG59" s="1001"/>
      <c r="AH59" s="1053"/>
      <c r="AI59" s="1002"/>
      <c r="AJ59" s="1003"/>
      <c r="AK59" s="1003"/>
      <c r="AL59" s="1003"/>
      <c r="AM59" s="1003"/>
      <c r="AN59" s="1003"/>
      <c r="AO59" s="1015">
        <f t="shared" si="18"/>
        <v>18</v>
      </c>
      <c r="AP59" s="1005"/>
      <c r="AQ59" s="1000"/>
      <c r="AR59" s="1016">
        <f t="shared" si="19"/>
        <v>18</v>
      </c>
      <c r="AS59" s="1017">
        <f t="shared" si="20"/>
        <v>18</v>
      </c>
      <c r="AT59" s="1016">
        <f t="shared" si="21"/>
        <v>18</v>
      </c>
      <c r="AU59" s="1016">
        <f t="shared" si="22"/>
        <v>18</v>
      </c>
      <c r="AV59" s="1016">
        <f t="shared" si="23"/>
        <v>18</v>
      </c>
      <c r="AW59" s="1016">
        <f t="shared" si="24"/>
        <v>36</v>
      </c>
      <c r="AX59" s="859">
        <f t="shared" si="12"/>
        <v>1</v>
      </c>
      <c r="AY59" s="859">
        <f t="shared" si="10"/>
        <v>0</v>
      </c>
      <c r="AZ59" s="454"/>
    </row>
    <row r="60" spans="1:52" s="462" customFormat="1" ht="18.5" x14ac:dyDescent="0.4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3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/>
      <c r="X60" s="986"/>
      <c r="Y60" s="1052"/>
      <c r="Z60" s="1051"/>
      <c r="AA60" s="1018"/>
      <c r="AB60" s="1051"/>
      <c r="AC60" s="1008"/>
      <c r="AD60" s="1020"/>
      <c r="AE60" s="1021"/>
      <c r="AF60" s="1051"/>
      <c r="AG60" s="1029"/>
      <c r="AH60" s="1051"/>
      <c r="AI60" s="1030"/>
      <c r="AJ60" s="1031"/>
      <c r="AK60" s="1031"/>
      <c r="AL60" s="1031"/>
      <c r="AM60" s="1031"/>
      <c r="AN60" s="1031"/>
      <c r="AO60" s="1015"/>
      <c r="AP60" s="1032"/>
      <c r="AQ60" s="1028"/>
      <c r="AR60" s="1016"/>
      <c r="AS60" s="1017"/>
      <c r="AT60" s="1016"/>
      <c r="AU60" s="1016"/>
      <c r="AV60" s="1016"/>
      <c r="AW60" s="1016"/>
      <c r="AX60" s="859"/>
      <c r="AY60" s="859"/>
      <c r="AZ60" s="454"/>
    </row>
    <row r="61" spans="1:52" s="463" customFormat="1" ht="144" x14ac:dyDescent="0.4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3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1052" t="s">
        <v>137</v>
      </c>
      <c r="Z61" s="1019">
        <v>20</v>
      </c>
      <c r="AA61" s="1018"/>
      <c r="AB61" s="1019"/>
      <c r="AC61" s="1008">
        <f t="shared" si="17"/>
        <v>20</v>
      </c>
      <c r="AD61" s="1020"/>
      <c r="AE61" s="1021"/>
      <c r="AF61" s="1053"/>
      <c r="AG61" s="1001"/>
      <c r="AH61" s="1053"/>
      <c r="AI61" s="1002"/>
      <c r="AJ61" s="1003"/>
      <c r="AK61" s="1003"/>
      <c r="AL61" s="1003"/>
      <c r="AM61" s="1003"/>
      <c r="AN61" s="1003"/>
      <c r="AO61" s="1015">
        <f t="shared" si="18"/>
        <v>20</v>
      </c>
      <c r="AP61" s="1005"/>
      <c r="AQ61" s="1000"/>
      <c r="AR61" s="1016">
        <f t="shared" si="19"/>
        <v>21</v>
      </c>
      <c r="AS61" s="1017">
        <f t="shared" si="20"/>
        <v>21</v>
      </c>
      <c r="AT61" s="1016">
        <f t="shared" si="21"/>
        <v>21</v>
      </c>
      <c r="AU61" s="1016">
        <f t="shared" si="22"/>
        <v>72</v>
      </c>
      <c r="AV61" s="1016">
        <f t="shared" si="23"/>
        <v>21</v>
      </c>
      <c r="AW61" s="1016">
        <f t="shared" si="24"/>
        <v>93</v>
      </c>
      <c r="AX61" s="859">
        <f t="shared" si="12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3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/>
      <c r="X62" s="986"/>
      <c r="Y62" s="1043"/>
      <c r="Z62" s="1025"/>
      <c r="AA62" s="1006"/>
      <c r="AB62" s="1025"/>
      <c r="AC62" s="1008"/>
      <c r="AD62" s="1009"/>
      <c r="AE62" s="1010"/>
      <c r="AF62" s="1028"/>
      <c r="AG62" s="1029"/>
      <c r="AH62" s="1028"/>
      <c r="AI62" s="1030"/>
      <c r="AJ62" s="1031"/>
      <c r="AK62" s="1031"/>
      <c r="AL62" s="1031"/>
      <c r="AM62" s="1031"/>
      <c r="AN62" s="1031"/>
      <c r="AO62" s="1015"/>
      <c r="AP62" s="1032"/>
      <c r="AQ62" s="1028"/>
      <c r="AR62" s="1016"/>
      <c r="AS62" s="1017"/>
      <c r="AT62" s="1016"/>
      <c r="AU62" s="1016"/>
      <c r="AV62" s="1016"/>
      <c r="AW62" s="1016"/>
      <c r="AX62" s="859"/>
      <c r="AY62" s="859"/>
      <c r="AZ62" s="454"/>
    </row>
    <row r="63" spans="1:52" s="462" customFormat="1" ht="96" customHeight="1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3"/>
        <v>24</v>
      </c>
      <c r="J63" s="280"/>
      <c r="K63" s="379"/>
      <c r="L63" s="255"/>
      <c r="M63" s="256"/>
      <c r="N63" s="322" t="s">
        <v>430</v>
      </c>
      <c r="O63" s="323">
        <v>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986">
        <f t="shared" si="9"/>
        <v>7</v>
      </c>
      <c r="Y63" s="1050"/>
      <c r="Z63" s="1018"/>
      <c r="AA63" s="1018"/>
      <c r="AB63" s="1018"/>
      <c r="AC63" s="1008">
        <f t="shared" si="17"/>
        <v>0</v>
      </c>
      <c r="AD63" s="1020"/>
      <c r="AE63" s="1021"/>
      <c r="AF63" s="1082"/>
      <c r="AG63" s="1029"/>
      <c r="AH63" s="1082"/>
      <c r="AI63" s="1030"/>
      <c r="AJ63" s="1031"/>
      <c r="AK63" s="1031"/>
      <c r="AL63" s="1031"/>
      <c r="AM63" s="1031"/>
      <c r="AN63" s="1031"/>
      <c r="AO63" s="1015">
        <f t="shared" si="18"/>
        <v>0</v>
      </c>
      <c r="AP63" s="1032"/>
      <c r="AQ63" s="1028"/>
      <c r="AR63" s="1016">
        <f t="shared" si="19"/>
        <v>24</v>
      </c>
      <c r="AS63" s="1017">
        <f t="shared" si="20"/>
        <v>24</v>
      </c>
      <c r="AT63" s="1016">
        <f t="shared" si="21"/>
        <v>24</v>
      </c>
      <c r="AU63" s="1016">
        <f t="shared" si="22"/>
        <v>126</v>
      </c>
      <c r="AV63" s="1016" t="e">
        <f t="shared" si="23"/>
        <v>#VALUE!</v>
      </c>
      <c r="AW63" s="1016" t="e">
        <f t="shared" si="24"/>
        <v>#VALUE!</v>
      </c>
      <c r="AX63" s="859">
        <f t="shared" si="12"/>
        <v>7</v>
      </c>
      <c r="AY63" s="859">
        <f t="shared" si="10"/>
        <v>0</v>
      </c>
      <c r="AZ63" s="454"/>
    </row>
    <row r="64" spans="1:52" s="46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3"/>
        <v>25</v>
      </c>
      <c r="J64" s="280"/>
      <c r="K64" s="379"/>
      <c r="L64" s="255"/>
      <c r="M64" s="256"/>
      <c r="N64" s="322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1050"/>
      <c r="Z64" s="1018"/>
      <c r="AA64" s="1018"/>
      <c r="AB64" s="1018"/>
      <c r="AC64" s="1008">
        <f t="shared" si="17"/>
        <v>0</v>
      </c>
      <c r="AD64" s="1020"/>
      <c r="AE64" s="1021"/>
      <c r="AF64" s="1082"/>
      <c r="AG64" s="1029"/>
      <c r="AH64" s="1082"/>
      <c r="AI64" s="1030"/>
      <c r="AJ64" s="1031"/>
      <c r="AK64" s="1031"/>
      <c r="AL64" s="1031"/>
      <c r="AM64" s="1031"/>
      <c r="AN64" s="1031"/>
      <c r="AO64" s="1015">
        <f t="shared" si="18"/>
        <v>0</v>
      </c>
      <c r="AP64" s="1032"/>
      <c r="AQ64" s="1028"/>
      <c r="AR64" s="1016">
        <f t="shared" si="19"/>
        <v>25</v>
      </c>
      <c r="AS64" s="1017">
        <f t="shared" si="20"/>
        <v>25</v>
      </c>
      <c r="AT64" s="1016">
        <f t="shared" si="21"/>
        <v>25</v>
      </c>
      <c r="AU64" s="1016">
        <f t="shared" si="22"/>
        <v>144</v>
      </c>
      <c r="AV64" s="1016" t="e">
        <f t="shared" si="23"/>
        <v>#VALUE!</v>
      </c>
      <c r="AW64" s="1016" t="e">
        <f t="shared" si="24"/>
        <v>#VALUE!</v>
      </c>
      <c r="AX64" s="859">
        <f t="shared" si="12"/>
        <v>8</v>
      </c>
      <c r="AY64" s="859">
        <f t="shared" si="10"/>
        <v>0</v>
      </c>
      <c r="AZ64" s="454"/>
    </row>
    <row r="65" spans="1:52" s="523" customFormat="1" ht="18.5" x14ac:dyDescent="0.35">
      <c r="A65" s="101"/>
      <c r="B65" s="509"/>
      <c r="C65" s="509"/>
      <c r="D65" s="510"/>
      <c r="E65" s="511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/>
      <c r="X65" s="986"/>
      <c r="Y65" s="1088"/>
      <c r="Z65" s="1089"/>
      <c r="AA65" s="1089"/>
      <c r="AB65" s="1089"/>
      <c r="AC65" s="1008"/>
      <c r="AD65" s="1090"/>
      <c r="AE65" s="1091"/>
      <c r="AF65" s="1092"/>
      <c r="AG65" s="1093"/>
      <c r="AH65" s="1092"/>
      <c r="AI65" s="1094"/>
      <c r="AJ65" s="1095"/>
      <c r="AK65" s="1095"/>
      <c r="AL65" s="1095"/>
      <c r="AM65" s="1095"/>
      <c r="AN65" s="1095"/>
      <c r="AO65" s="1015"/>
      <c r="AP65" s="1096"/>
      <c r="AQ65" s="1097"/>
      <c r="AR65" s="1016"/>
      <c r="AS65" s="1017"/>
      <c r="AT65" s="1016"/>
      <c r="AU65" s="1016"/>
      <c r="AV65" s="1016"/>
      <c r="AW65" s="1016"/>
      <c r="AX65" s="859"/>
      <c r="AY65" s="859"/>
      <c r="AZ65" s="454"/>
    </row>
    <row r="66" spans="1:52" s="463" customFormat="1" ht="18.5" x14ac:dyDescent="0.4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3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/>
      <c r="X66" s="986"/>
      <c r="Y66" s="1052"/>
      <c r="Z66" s="1087"/>
      <c r="AA66" s="1018"/>
      <c r="AB66" s="1087"/>
      <c r="AC66" s="1008"/>
      <c r="AD66" s="1020"/>
      <c r="AE66" s="1021"/>
      <c r="AF66" s="1053"/>
      <c r="AG66" s="1001"/>
      <c r="AH66" s="1053"/>
      <c r="AI66" s="1002"/>
      <c r="AJ66" s="1003"/>
      <c r="AK66" s="1003"/>
      <c r="AL66" s="1003"/>
      <c r="AM66" s="1003"/>
      <c r="AN66" s="1003"/>
      <c r="AO66" s="1015"/>
      <c r="AP66" s="1005"/>
      <c r="AQ66" s="1000"/>
      <c r="AR66" s="1016"/>
      <c r="AS66" s="1017"/>
      <c r="AT66" s="1016"/>
      <c r="AU66" s="1016"/>
      <c r="AV66" s="1016"/>
      <c r="AW66" s="1016"/>
      <c r="AX66" s="859"/>
      <c r="AY66" s="859"/>
      <c r="AZ66" s="454"/>
    </row>
    <row r="67" spans="1:52" s="463" customFormat="1" ht="62.5" x14ac:dyDescent="0.4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3"/>
        <v>19</v>
      </c>
      <c r="J67" s="274" t="s">
        <v>426</v>
      </c>
      <c r="K67" s="379">
        <v>4</v>
      </c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23</v>
      </c>
      <c r="X67" s="986">
        <f t="shared" si="9"/>
        <v>6</v>
      </c>
      <c r="Y67" s="1052" t="s">
        <v>129</v>
      </c>
      <c r="Z67" s="1019">
        <v>12</v>
      </c>
      <c r="AA67" s="1018" t="s">
        <v>219</v>
      </c>
      <c r="AB67" s="1019">
        <v>7</v>
      </c>
      <c r="AC67" s="1008">
        <f t="shared" si="17"/>
        <v>19</v>
      </c>
      <c r="AD67" s="1020"/>
      <c r="AE67" s="1021"/>
      <c r="AF67" s="1053"/>
      <c r="AG67" s="1001"/>
      <c r="AH67" s="1053"/>
      <c r="AI67" s="1002"/>
      <c r="AJ67" s="1003"/>
      <c r="AK67" s="1003"/>
      <c r="AL67" s="1003"/>
      <c r="AM67" s="1003"/>
      <c r="AN67" s="1003"/>
      <c r="AO67" s="1015">
        <f t="shared" si="18"/>
        <v>19</v>
      </c>
      <c r="AP67" s="1005"/>
      <c r="AQ67" s="1000"/>
      <c r="AR67" s="1016">
        <f t="shared" si="19"/>
        <v>19</v>
      </c>
      <c r="AS67" s="1017">
        <f t="shared" si="20"/>
        <v>19</v>
      </c>
      <c r="AT67" s="1016">
        <f t="shared" si="21"/>
        <v>19</v>
      </c>
      <c r="AU67" s="1016">
        <f t="shared" si="22"/>
        <v>36</v>
      </c>
      <c r="AV67" s="1016">
        <f t="shared" si="23"/>
        <v>23</v>
      </c>
      <c r="AW67" s="1016">
        <f t="shared" si="24"/>
        <v>59</v>
      </c>
      <c r="AX67" s="859">
        <f t="shared" si="12"/>
        <v>6</v>
      </c>
      <c r="AY67" s="859">
        <f t="shared" si="10"/>
        <v>0</v>
      </c>
      <c r="AZ67" s="454"/>
    </row>
    <row r="68" spans="1:52" s="463" customFormat="1" ht="54" x14ac:dyDescent="0.4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3"/>
        <v>15</v>
      </c>
      <c r="J68" s="274" t="s">
        <v>425</v>
      </c>
      <c r="K68" s="379">
        <v>3</v>
      </c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21</v>
      </c>
      <c r="X68" s="986">
        <f t="shared" si="9"/>
        <v>4</v>
      </c>
      <c r="Y68" s="1052" t="s">
        <v>130</v>
      </c>
      <c r="Z68" s="1019">
        <v>12</v>
      </c>
      <c r="AA68" s="1018" t="s">
        <v>131</v>
      </c>
      <c r="AB68" s="1019">
        <v>5</v>
      </c>
      <c r="AC68" s="1008">
        <f t="shared" si="17"/>
        <v>17</v>
      </c>
      <c r="AD68" s="1020" t="s">
        <v>207</v>
      </c>
      <c r="AE68" s="1021">
        <v>3</v>
      </c>
      <c r="AF68" s="1053"/>
      <c r="AG68" s="1001"/>
      <c r="AH68" s="1053"/>
      <c r="AI68" s="1002"/>
      <c r="AJ68" s="1003"/>
      <c r="AK68" s="1003"/>
      <c r="AL68" s="1003"/>
      <c r="AM68" s="1003"/>
      <c r="AN68" s="1003"/>
      <c r="AO68" s="1015">
        <f t="shared" si="18"/>
        <v>20</v>
      </c>
      <c r="AP68" s="1005"/>
      <c r="AQ68" s="1000"/>
      <c r="AR68" s="1016">
        <f t="shared" si="19"/>
        <v>18</v>
      </c>
      <c r="AS68" s="1017">
        <f t="shared" si="20"/>
        <v>18</v>
      </c>
      <c r="AT68" s="1016">
        <f t="shared" si="21"/>
        <v>18</v>
      </c>
      <c r="AU68" s="1016">
        <f t="shared" si="22"/>
        <v>18</v>
      </c>
      <c r="AV68" s="1016" t="e">
        <f t="shared" si="23"/>
        <v>#VALUE!</v>
      </c>
      <c r="AW68" s="1016" t="e">
        <f t="shared" si="24"/>
        <v>#VALUE!</v>
      </c>
      <c r="AX68" s="859">
        <f t="shared" si="12"/>
        <v>4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3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>
        <f t="shared" si="8"/>
        <v>0</v>
      </c>
      <c r="X69" s="986"/>
      <c r="Y69" s="1043"/>
      <c r="Z69" s="1007"/>
      <c r="AA69" s="1006"/>
      <c r="AB69" s="1007"/>
      <c r="AC69" s="1008"/>
      <c r="AD69" s="1009"/>
      <c r="AE69" s="1010"/>
      <c r="AF69" s="1028"/>
      <c r="AG69" s="1029"/>
      <c r="AH69" s="1028"/>
      <c r="AI69" s="1030"/>
      <c r="AJ69" s="1031"/>
      <c r="AK69" s="1031"/>
      <c r="AL69" s="1031"/>
      <c r="AM69" s="1031"/>
      <c r="AN69" s="1031"/>
      <c r="AO69" s="1015"/>
      <c r="AP69" s="1032"/>
      <c r="AQ69" s="1028"/>
      <c r="AR69" s="1016"/>
      <c r="AS69" s="1017"/>
      <c r="AT69" s="1016"/>
      <c r="AU69" s="1016"/>
      <c r="AV69" s="1016"/>
      <c r="AW69" s="1016"/>
      <c r="AX69" s="859"/>
      <c r="AY69" s="859"/>
    </row>
    <row r="70" spans="1:52" s="394" customFormat="1" ht="18.5" x14ac:dyDescent="0.4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3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1056"/>
      <c r="Z70" s="1007"/>
      <c r="AA70" s="1006"/>
      <c r="AB70" s="1007"/>
      <c r="AC70" s="1008">
        <f>Z70+AB70</f>
        <v>0</v>
      </c>
      <c r="AD70" s="1009"/>
      <c r="AE70" s="1010"/>
      <c r="AF70" s="1000"/>
      <c r="AG70" s="1001"/>
      <c r="AH70" s="1000"/>
      <c r="AI70" s="1002"/>
      <c r="AJ70" s="1003"/>
      <c r="AK70" s="1003"/>
      <c r="AL70" s="1003"/>
      <c r="AM70" s="1003"/>
      <c r="AN70" s="1003"/>
      <c r="AO70" s="1015">
        <f>AC70+AE70+AG70+AI70+AJ70+AK70+AL70+AM70+AN70</f>
        <v>0</v>
      </c>
      <c r="AP70" s="1005"/>
      <c r="AQ70" s="1000"/>
      <c r="AR70" s="1016">
        <f>I70+M70</f>
        <v>8</v>
      </c>
      <c r="AS70" s="1017">
        <f>AR70+O70</f>
        <v>8</v>
      </c>
      <c r="AT70" s="1016">
        <f>AR70</f>
        <v>8</v>
      </c>
      <c r="AU70" s="1016">
        <f>(((I70+M70)*18)-(17*18))+(O70*10)+Q70+R70+S70+T70+U70+V70</f>
        <v>-162</v>
      </c>
      <c r="AV70" s="1016">
        <f>L70+N70+(P70*10)+R70+S70+T70+U70+V70+W70</f>
        <v>8</v>
      </c>
      <c r="AW70" s="1016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3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3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99"/>
      <c r="Z71" s="1007"/>
      <c r="AA71" s="1006"/>
      <c r="AB71" s="1007"/>
      <c r="AC71" s="1008"/>
      <c r="AD71" s="1009"/>
      <c r="AE71" s="1010"/>
      <c r="AF71" s="1000"/>
      <c r="AG71" s="1001"/>
      <c r="AH71" s="1000"/>
      <c r="AI71" s="1002"/>
      <c r="AJ71" s="1003"/>
      <c r="AK71" s="1003"/>
      <c r="AL71" s="1003"/>
      <c r="AM71" s="1003"/>
      <c r="AN71" s="1003"/>
      <c r="AO71" s="1015"/>
      <c r="AP71" s="1005"/>
      <c r="AQ71" s="1000"/>
      <c r="AR71" s="1016"/>
      <c r="AS71" s="1017"/>
      <c r="AT71" s="1016"/>
      <c r="AU71" s="1016"/>
      <c r="AV71" s="1016"/>
      <c r="AW71" s="1016"/>
      <c r="AX71" s="859">
        <f t="shared" ref="AX71:AX74" si="25">(I71+K71+M71+Q71)</f>
        <v>7</v>
      </c>
      <c r="AY71" s="859">
        <f t="shared" si="10"/>
        <v>0</v>
      </c>
    </row>
    <row r="72" spans="1:52" s="394" customFormat="1" ht="18.5" x14ac:dyDescent="0.4">
      <c r="A72" s="18"/>
      <c r="B72" s="266"/>
      <c r="C72" s="266"/>
      <c r="D72" s="525"/>
      <c r="E72" s="292"/>
      <c r="F72" s="215"/>
      <c r="G72" s="274"/>
      <c r="H72" s="271"/>
      <c r="I72" s="279"/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0</v>
      </c>
      <c r="X72" s="986"/>
      <c r="Y72" s="1056"/>
      <c r="Z72" s="1007"/>
      <c r="AA72" s="1006"/>
      <c r="AB72" s="1007"/>
      <c r="AC72" s="1008"/>
      <c r="AD72" s="1009"/>
      <c r="AE72" s="1010"/>
      <c r="AF72" s="1000"/>
      <c r="AG72" s="1001"/>
      <c r="AH72" s="1000"/>
      <c r="AI72" s="1002"/>
      <c r="AJ72" s="1003"/>
      <c r="AK72" s="1003"/>
      <c r="AL72" s="1003"/>
      <c r="AM72" s="1003"/>
      <c r="AN72" s="1003"/>
      <c r="AO72" s="1015"/>
      <c r="AP72" s="1005"/>
      <c r="AQ72" s="1000"/>
      <c r="AR72" s="1016"/>
      <c r="AS72" s="1017"/>
      <c r="AT72" s="1016"/>
      <c r="AU72" s="1016"/>
      <c r="AV72" s="1016"/>
      <c r="AW72" s="1016"/>
      <c r="AX72" s="859">
        <f t="shared" si="25"/>
        <v>0</v>
      </c>
      <c r="AY72" s="859">
        <f t="shared" si="10"/>
        <v>0</v>
      </c>
    </row>
    <row r="73" spans="1:52" s="394" customFormat="1" ht="18.5" x14ac:dyDescent="0.4">
      <c r="A73" s="18"/>
      <c r="B73" s="527"/>
      <c r="C73" s="527"/>
      <c r="D73" s="525"/>
      <c r="E73" s="528"/>
      <c r="F73" s="512"/>
      <c r="G73" s="512"/>
      <c r="H73" s="512"/>
      <c r="I73" s="279"/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0</v>
      </c>
      <c r="X73" s="986"/>
      <c r="Y73" s="1056"/>
      <c r="Z73" s="1007"/>
      <c r="AA73" s="1006"/>
      <c r="AB73" s="1007"/>
      <c r="AC73" s="1008"/>
      <c r="AD73" s="1009"/>
      <c r="AE73" s="1010"/>
      <c r="AF73" s="1000"/>
      <c r="AG73" s="1001"/>
      <c r="AH73" s="1000"/>
      <c r="AI73" s="1002"/>
      <c r="AJ73" s="1003"/>
      <c r="AK73" s="1003"/>
      <c r="AL73" s="1003"/>
      <c r="AM73" s="1003"/>
      <c r="AN73" s="1003"/>
      <c r="AO73" s="1015"/>
      <c r="AP73" s="1005"/>
      <c r="AQ73" s="1000"/>
      <c r="AR73" s="1016"/>
      <c r="AS73" s="1017"/>
      <c r="AT73" s="1016"/>
      <c r="AU73" s="1016"/>
      <c r="AV73" s="1016"/>
      <c r="AW73" s="1016"/>
      <c r="AX73" s="859">
        <f t="shared" si="25"/>
        <v>0</v>
      </c>
      <c r="AY73" s="859">
        <f t="shared" si="10"/>
        <v>0</v>
      </c>
    </row>
    <row r="74" spans="1:52" s="394" customFormat="1" ht="18.5" x14ac:dyDescent="0.4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1056"/>
      <c r="Z74" s="1007"/>
      <c r="AA74" s="1006"/>
      <c r="AB74" s="1007"/>
      <c r="AC74" s="1008"/>
      <c r="AD74" s="1009"/>
      <c r="AE74" s="1010"/>
      <c r="AF74" s="1000"/>
      <c r="AG74" s="1001"/>
      <c r="AH74" s="1000"/>
      <c r="AI74" s="1002"/>
      <c r="AJ74" s="1003"/>
      <c r="AK74" s="1003"/>
      <c r="AL74" s="1003"/>
      <c r="AM74" s="1003"/>
      <c r="AN74" s="1003"/>
      <c r="AO74" s="1015"/>
      <c r="AP74" s="1005"/>
      <c r="AQ74" s="1000"/>
      <c r="AR74" s="1016"/>
      <c r="AS74" s="1017"/>
      <c r="AT74" s="1016"/>
      <c r="AU74" s="1016"/>
      <c r="AV74" s="1016"/>
      <c r="AW74" s="1016"/>
      <c r="AX74" s="859">
        <f t="shared" si="25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648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650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650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644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650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650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650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650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650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649"/>
      <c r="K86" s="649"/>
      <c r="L86" s="649"/>
      <c r="M86" s="649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650"/>
      <c r="K87" s="650"/>
      <c r="L87" s="650"/>
      <c r="M87" s="650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650"/>
      <c r="K88" s="650"/>
      <c r="L88" s="650"/>
      <c r="M88" s="650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650"/>
      <c r="K89" s="650"/>
      <c r="L89" s="650"/>
      <c r="M89" s="650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650"/>
      <c r="K90" s="650"/>
      <c r="L90" s="650"/>
      <c r="M90" s="650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650"/>
      <c r="K91" s="650"/>
      <c r="L91" s="650"/>
      <c r="M91" s="650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651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649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650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650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651"/>
      <c r="F103" s="569"/>
      <c r="G103" s="591"/>
      <c r="H103" s="591"/>
      <c r="I103" s="591"/>
      <c r="J103" s="591"/>
      <c r="K103" s="591"/>
      <c r="L103" s="650"/>
      <c r="M103" s="650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650"/>
      <c r="M104" s="650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A103:B103"/>
    <mergeCell ref="C103:D103"/>
    <mergeCell ref="G91:I91"/>
    <mergeCell ref="N91:O91"/>
    <mergeCell ref="P91:R91"/>
    <mergeCell ref="G90:I90"/>
    <mergeCell ref="N90:O90"/>
    <mergeCell ref="P90:R90"/>
    <mergeCell ref="S90:U90"/>
    <mergeCell ref="S91:U91"/>
    <mergeCell ref="A92:B92"/>
    <mergeCell ref="C92:D92"/>
    <mergeCell ref="H92:L92"/>
    <mergeCell ref="M92:O92"/>
    <mergeCell ref="P92:R92"/>
    <mergeCell ref="G87:I87"/>
    <mergeCell ref="N87:O87"/>
    <mergeCell ref="P87:R87"/>
    <mergeCell ref="S87:U87"/>
    <mergeCell ref="G88:I88"/>
    <mergeCell ref="N88:O88"/>
    <mergeCell ref="P88:R88"/>
    <mergeCell ref="S88:U88"/>
    <mergeCell ref="G89:I89"/>
    <mergeCell ref="N89:O89"/>
    <mergeCell ref="P89:R89"/>
    <mergeCell ref="S89:U89"/>
    <mergeCell ref="C81:D81"/>
    <mergeCell ref="G6:H6"/>
    <mergeCell ref="J6:J7"/>
    <mergeCell ref="K6:K7"/>
    <mergeCell ref="C83:D83"/>
    <mergeCell ref="O83:U83"/>
    <mergeCell ref="C84:D84"/>
    <mergeCell ref="G85:R85"/>
    <mergeCell ref="G86:I86"/>
    <mergeCell ref="N86:O86"/>
    <mergeCell ref="P86:R86"/>
    <mergeCell ref="S86:U86"/>
    <mergeCell ref="AJ5:AN5"/>
    <mergeCell ref="AE6:AE7"/>
    <mergeCell ref="AF6:AF7"/>
    <mergeCell ref="R5:V5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C78:D78"/>
    <mergeCell ref="P78:S78"/>
    <mergeCell ref="C79:D79"/>
    <mergeCell ref="C80:D80"/>
    <mergeCell ref="W5:W7"/>
    <mergeCell ref="X5:X7"/>
    <mergeCell ref="Y5:AB5"/>
    <mergeCell ref="AC5:AC7"/>
    <mergeCell ref="AX5:AX7"/>
    <mergeCell ref="AY5:AY7"/>
    <mergeCell ref="A5:A7"/>
    <mergeCell ref="B5:B7"/>
    <mergeCell ref="C5:C7"/>
    <mergeCell ref="D5:D7"/>
    <mergeCell ref="E5:H5"/>
    <mergeCell ref="P5:Q5"/>
    <mergeCell ref="P6:P7"/>
    <mergeCell ref="Q6:Q7"/>
    <mergeCell ref="AO5:AO7"/>
    <mergeCell ref="AP5:AP7"/>
    <mergeCell ref="AD5:AE5"/>
    <mergeCell ref="AF5:AG5"/>
    <mergeCell ref="AA6:AB6"/>
    <mergeCell ref="AD6:AD7"/>
    <mergeCell ref="U6:U7"/>
    <mergeCell ref="V6:V7"/>
    <mergeCell ref="Y6:Z6"/>
    <mergeCell ref="AH5:AI5"/>
    <mergeCell ref="A1:C1"/>
    <mergeCell ref="D1:I1"/>
    <mergeCell ref="A2:C2"/>
    <mergeCell ref="D2:I2"/>
    <mergeCell ref="A3:M3"/>
    <mergeCell ref="I5:I7"/>
    <mergeCell ref="J5:K5"/>
    <mergeCell ref="L5:M5"/>
    <mergeCell ref="N5:O5"/>
    <mergeCell ref="N6:N7"/>
    <mergeCell ref="O6:O7"/>
    <mergeCell ref="E6:F6"/>
    <mergeCell ref="L6:L7"/>
    <mergeCell ref="M6:M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G71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2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694"/>
      <c r="K1" s="694"/>
      <c r="L1" s="694"/>
      <c r="M1" s="694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2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694"/>
      <c r="K2" s="694"/>
      <c r="L2" s="694"/>
      <c r="M2" s="694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2" s="394" customFormat="1" ht="20.25" customHeight="1" x14ac:dyDescent="0.4">
      <c r="A3" s="1279" t="s">
        <v>512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2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2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222" t="s">
        <v>581</v>
      </c>
      <c r="AY5" s="1222" t="s">
        <v>582</v>
      </c>
    </row>
    <row r="6" spans="1:52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222"/>
      <c r="AY6" s="1222"/>
    </row>
    <row r="7" spans="1:52" s="394" customFormat="1" ht="65.150000000000006" customHeight="1" x14ac:dyDescent="0.25">
      <c r="A7" s="1215"/>
      <c r="B7" s="1280"/>
      <c r="C7" s="1280"/>
      <c r="D7" s="1280"/>
      <c r="E7" s="690" t="s">
        <v>183</v>
      </c>
      <c r="F7" s="690" t="s">
        <v>5</v>
      </c>
      <c r="G7" s="690" t="s">
        <v>89</v>
      </c>
      <c r="H7" s="690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63"/>
      <c r="Y7" s="690" t="s">
        <v>118</v>
      </c>
      <c r="Z7" s="690" t="s">
        <v>5</v>
      </c>
      <c r="AA7" s="690" t="s">
        <v>89</v>
      </c>
      <c r="AB7" s="690" t="s">
        <v>2</v>
      </c>
      <c r="AC7" s="1268"/>
      <c r="AD7" s="1257"/>
      <c r="AE7" s="1257"/>
      <c r="AF7" s="1258"/>
      <c r="AG7" s="1249"/>
      <c r="AH7" s="1251"/>
      <c r="AI7" s="1251"/>
      <c r="AJ7" s="1243"/>
      <c r="AK7" s="1243"/>
      <c r="AL7" s="1243"/>
      <c r="AM7" s="1243"/>
      <c r="AN7" s="1244"/>
      <c r="AO7" s="1262"/>
      <c r="AP7" s="1263"/>
      <c r="AS7" s="394" t="s">
        <v>191</v>
      </c>
      <c r="AU7" s="394">
        <f>SUM(AU10:AU69)</f>
        <v>684</v>
      </c>
      <c r="AV7" s="394" t="e">
        <f>SUM(AV10:AV69)</f>
        <v>#VALUE!</v>
      </c>
      <c r="AW7" s="394" t="e">
        <f>AV7+AU7</f>
        <v>#VALUE!</v>
      </c>
      <c r="AX7" s="1222"/>
      <c r="AY7" s="1222"/>
    </row>
    <row r="8" spans="1:52" s="420" customFormat="1" ht="18" x14ac:dyDescent="0.4">
      <c r="A8" s="712">
        <v>1</v>
      </c>
      <c r="B8" s="696">
        <v>2</v>
      </c>
      <c r="C8" s="696">
        <v>3</v>
      </c>
      <c r="D8" s="696">
        <v>4</v>
      </c>
      <c r="E8" s="696">
        <v>5</v>
      </c>
      <c r="F8" s="696">
        <v>6</v>
      </c>
      <c r="G8" s="696">
        <v>7</v>
      </c>
      <c r="H8" s="696">
        <v>8</v>
      </c>
      <c r="I8" s="693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691">
        <v>18</v>
      </c>
      <c r="T8" s="410">
        <v>19</v>
      </c>
      <c r="U8" s="691">
        <v>20</v>
      </c>
      <c r="V8" s="410">
        <v>21</v>
      </c>
      <c r="W8" s="412">
        <v>22</v>
      </c>
      <c r="X8" s="413">
        <v>23</v>
      </c>
      <c r="Y8" s="696">
        <v>23</v>
      </c>
      <c r="Z8" s="414">
        <v>24</v>
      </c>
      <c r="AA8" s="696">
        <v>25</v>
      </c>
      <c r="AB8" s="414">
        <v>26</v>
      </c>
      <c r="AC8" s="693">
        <v>27</v>
      </c>
      <c r="AD8" s="414">
        <v>28</v>
      </c>
      <c r="AE8" s="692">
        <v>29</v>
      </c>
      <c r="AF8" s="414">
        <v>30</v>
      </c>
      <c r="AG8" s="416">
        <v>31</v>
      </c>
      <c r="AH8" s="414">
        <v>32</v>
      </c>
      <c r="AI8" s="409">
        <v>33</v>
      </c>
      <c r="AJ8" s="417">
        <v>34</v>
      </c>
      <c r="AK8" s="417">
        <v>35</v>
      </c>
      <c r="AL8" s="417">
        <v>36</v>
      </c>
      <c r="AM8" s="417">
        <v>37</v>
      </c>
      <c r="AN8" s="417">
        <v>38</v>
      </c>
      <c r="AO8" s="418">
        <v>39</v>
      </c>
      <c r="AP8" s="419">
        <v>40</v>
      </c>
      <c r="AX8" s="839"/>
      <c r="AY8" s="839"/>
    </row>
    <row r="9" spans="1:52" s="394" customFormat="1" ht="17.5" x14ac:dyDescent="0.35">
      <c r="A9" s="15"/>
      <c r="B9" s="421" t="s">
        <v>9</v>
      </c>
      <c r="C9" s="412"/>
      <c r="D9" s="412"/>
      <c r="E9" s="696"/>
      <c r="F9" s="696"/>
      <c r="G9" s="696"/>
      <c r="H9" s="696"/>
      <c r="I9" s="693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423"/>
      <c r="Y9" s="969"/>
      <c r="Z9" s="696"/>
      <c r="AA9" s="696"/>
      <c r="AB9" s="696"/>
      <c r="AC9" s="693"/>
      <c r="AD9" s="406"/>
      <c r="AE9" s="406"/>
      <c r="AF9" s="277"/>
      <c r="AG9" s="262"/>
      <c r="AH9" s="277"/>
      <c r="AI9" s="263"/>
      <c r="AJ9" s="264"/>
      <c r="AK9" s="264"/>
      <c r="AL9" s="264"/>
      <c r="AM9" s="264"/>
      <c r="AN9" s="264"/>
      <c r="AO9" s="422"/>
      <c r="AP9" s="424"/>
      <c r="AX9" s="841"/>
      <c r="AY9" s="841"/>
    </row>
    <row r="10" spans="1:52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970"/>
      <c r="Z10" s="271"/>
      <c r="AA10" s="274" t="s">
        <v>192</v>
      </c>
      <c r="AB10" s="271">
        <v>15</v>
      </c>
      <c r="AC10" s="426">
        <f t="shared" ref="AC10:AC54" si="0">Z10+AB10</f>
        <v>15</v>
      </c>
      <c r="AD10" s="296" t="s">
        <v>201</v>
      </c>
      <c r="AE10" s="294">
        <v>3</v>
      </c>
      <c r="AF10" s="257"/>
      <c r="AG10" s="258"/>
      <c r="AH10" s="257"/>
      <c r="AI10" s="259"/>
      <c r="AJ10" s="260"/>
      <c r="AK10" s="260"/>
      <c r="AL10" s="260"/>
      <c r="AM10" s="260"/>
      <c r="AN10" s="260"/>
      <c r="AO10" s="427">
        <f t="shared" ref="AO10:AO54" si="1">AC10+AE10+AG10+AI10+AJ10+AK10+AL10+AM10+AN10</f>
        <v>18</v>
      </c>
      <c r="AP10" s="423"/>
      <c r="AR10" s="428">
        <f t="shared" ref="AR10:AR54" si="2">I10+M10</f>
        <v>18</v>
      </c>
      <c r="AS10" s="429">
        <f t="shared" ref="AS10:AS54" si="3">AR10+O10</f>
        <v>18</v>
      </c>
      <c r="AT10" s="428">
        <f t="shared" ref="AT10:AT54" si="4">AR10</f>
        <v>18</v>
      </c>
      <c r="AU10" s="428">
        <f t="shared" ref="AU10:AU54" si="5">(((I10+M10)*18)-(17*18))+(O10*10)+Q10+R10+S10+T10+U10+V10</f>
        <v>18</v>
      </c>
      <c r="AV10" s="428">
        <f>(((AC10+AE10)*17)-(17*17))+(AG10*17)+AI10+AJ10+AK10+AL10+AM10+AN10</f>
        <v>17</v>
      </c>
      <c r="AW10" s="428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2" s="431" customFormat="1" ht="165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971" t="s">
        <v>147</v>
      </c>
      <c r="Z11" s="215">
        <v>7</v>
      </c>
      <c r="AA11" s="253" t="s">
        <v>148</v>
      </c>
      <c r="AB11" s="215">
        <v>13</v>
      </c>
      <c r="AC11" s="426">
        <f t="shared" si="0"/>
        <v>20</v>
      </c>
      <c r="AD11" s="280"/>
      <c r="AE11" s="256"/>
      <c r="AF11" s="253">
        <v>0</v>
      </c>
      <c r="AG11" s="258">
        <v>0</v>
      </c>
      <c r="AH11" s="253"/>
      <c r="AI11" s="259"/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427">
        <f t="shared" si="1"/>
        <v>20</v>
      </c>
      <c r="AP11" s="430" t="s">
        <v>149</v>
      </c>
      <c r="AQ11" s="428"/>
      <c r="AR11" s="428">
        <f t="shared" si="2"/>
        <v>20</v>
      </c>
      <c r="AS11" s="429">
        <f t="shared" si="3"/>
        <v>20</v>
      </c>
      <c r="AT11" s="428">
        <f t="shared" si="4"/>
        <v>20</v>
      </c>
      <c r="AU11" s="428">
        <f t="shared" si="5"/>
        <v>54</v>
      </c>
      <c r="AV11" s="428">
        <f>(((AC11+AE11)*17)-(17*17))+(AG11*17)+AI11+AJ11+AK11+AL11+AM11+AN11</f>
        <v>51</v>
      </c>
      <c r="AW11" s="428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2" s="428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972"/>
      <c r="Z12" s="427">
        <f>N12+P12+R12+T12+U12+V12+W12+X12+Y12</f>
        <v>21</v>
      </c>
      <c r="AA12" s="274" t="s">
        <v>148</v>
      </c>
      <c r="AB12" s="274">
        <v>13</v>
      </c>
      <c r="AC12" s="426">
        <f t="shared" si="0"/>
        <v>34</v>
      </c>
      <c r="AD12" s="432" t="s">
        <v>210</v>
      </c>
      <c r="AE12" s="294">
        <v>6</v>
      </c>
      <c r="AF12" s="257"/>
      <c r="AG12" s="258"/>
      <c r="AH12" s="257"/>
      <c r="AI12" s="259"/>
      <c r="AJ12" s="260"/>
      <c r="AK12" s="260"/>
      <c r="AL12" s="260"/>
      <c r="AM12" s="260"/>
      <c r="AN12" s="260"/>
      <c r="AO12" s="427">
        <f t="shared" si="1"/>
        <v>40</v>
      </c>
      <c r="AP12" s="433"/>
      <c r="AR12" s="428">
        <f t="shared" si="2"/>
        <v>19</v>
      </c>
      <c r="AS12" s="429">
        <f t="shared" si="3"/>
        <v>19</v>
      </c>
      <c r="AT12" s="428">
        <f t="shared" si="4"/>
        <v>19</v>
      </c>
      <c r="AU12" s="428">
        <f t="shared" si="5"/>
        <v>36</v>
      </c>
      <c r="AV12" s="428">
        <f>(((AC12+AE12)*17)-(17*17))+(AG12*17)+AI12+AJ12+AK12+AL12+AM12+AN12</f>
        <v>391</v>
      </c>
      <c r="AW12" s="428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2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438"/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/>
      <c r="X13" s="986"/>
      <c r="Y13" s="973"/>
      <c r="Z13" s="427"/>
      <c r="AA13" s="274"/>
      <c r="AB13" s="266"/>
      <c r="AC13" s="426"/>
      <c r="AD13" s="444"/>
      <c r="AE13" s="445"/>
      <c r="AF13" s="446"/>
      <c r="AG13" s="323"/>
      <c r="AH13" s="446"/>
      <c r="AI13" s="298"/>
      <c r="AJ13" s="299"/>
      <c r="AK13" s="299"/>
      <c r="AL13" s="299"/>
      <c r="AM13" s="299"/>
      <c r="AN13" s="299"/>
      <c r="AO13" s="427"/>
      <c r="AP13" s="447"/>
      <c r="AR13" s="428"/>
      <c r="AS13" s="429"/>
      <c r="AT13" s="428"/>
      <c r="AU13" s="428"/>
      <c r="AV13" s="428"/>
      <c r="AW13" s="428"/>
      <c r="AX13" s="859"/>
      <c r="AY13" s="859"/>
    </row>
    <row r="14" spans="1:52" s="454" customFormat="1" ht="67.5" customHeight="1" x14ac:dyDescent="0.35">
      <c r="A14" s="99">
        <v>4</v>
      </c>
      <c r="B14" s="652" t="s">
        <v>13</v>
      </c>
      <c r="C14" s="652" t="s">
        <v>49</v>
      </c>
      <c r="D14" s="619" t="s">
        <v>73</v>
      </c>
      <c r="E14" s="201" t="s">
        <v>151</v>
      </c>
      <c r="F14" s="213"/>
      <c r="G14" s="618"/>
      <c r="H14" s="619">
        <v>0</v>
      </c>
      <c r="I14" s="620">
        <v>0</v>
      </c>
      <c r="J14" s="621"/>
      <c r="K14" s="622"/>
      <c r="L14" s="621"/>
      <c r="M14" s="623"/>
      <c r="N14" s="624"/>
      <c r="O14" s="625"/>
      <c r="P14" s="345"/>
      <c r="Q14" s="348"/>
      <c r="R14" s="350"/>
      <c r="S14" s="350"/>
      <c r="T14" s="350"/>
      <c r="U14" s="350"/>
      <c r="V14" s="350"/>
      <c r="W14" s="261">
        <f t="shared" si="8"/>
        <v>0</v>
      </c>
      <c r="X14" s="986">
        <v>0</v>
      </c>
      <c r="Y14" s="607" t="s">
        <v>225</v>
      </c>
      <c r="Z14" s="342">
        <v>24</v>
      </c>
      <c r="AA14" s="344" t="s">
        <v>226</v>
      </c>
      <c r="AB14" s="342">
        <v>1</v>
      </c>
      <c r="AC14" s="426">
        <f t="shared" si="0"/>
        <v>25</v>
      </c>
      <c r="AD14" s="269"/>
      <c r="AE14" s="448"/>
      <c r="AF14" s="345"/>
      <c r="AG14" s="449"/>
      <c r="AH14" s="345"/>
      <c r="AI14" s="450"/>
      <c r="AJ14" s="451"/>
      <c r="AK14" s="451"/>
      <c r="AL14" s="451"/>
      <c r="AM14" s="451"/>
      <c r="AN14" s="451"/>
      <c r="AO14" s="427">
        <f t="shared" si="1"/>
        <v>25</v>
      </c>
      <c r="AP14" s="452" t="s">
        <v>151</v>
      </c>
      <c r="AQ14" s="453"/>
      <c r="AR14" s="428">
        <f t="shared" si="2"/>
        <v>0</v>
      </c>
      <c r="AS14" s="429">
        <f t="shared" si="3"/>
        <v>0</v>
      </c>
      <c r="AT14" s="428">
        <f t="shared" si="4"/>
        <v>0</v>
      </c>
      <c r="AU14" s="428">
        <f t="shared" si="5"/>
        <v>-306</v>
      </c>
      <c r="AV14" s="428">
        <f t="shared" ref="AV14:AV19" si="11">(((AC14+AE14)*17)-(17*17))+(AG14*17)+AI14+AJ14+AK14+AL14+AM14+AN14</f>
        <v>136</v>
      </c>
      <c r="AW14" s="428">
        <f t="shared" si="6"/>
        <v>-170</v>
      </c>
      <c r="AX14" s="859">
        <f>(I14+K14+M14+Q14)</f>
        <v>0</v>
      </c>
      <c r="AY14" s="859">
        <f t="shared" si="10"/>
        <v>0</v>
      </c>
      <c r="AZ14" s="454" t="s">
        <v>588</v>
      </c>
    </row>
    <row r="15" spans="1:52" s="454" customFormat="1" ht="68.5" customHeight="1" x14ac:dyDescent="0.35">
      <c r="A15" s="99">
        <v>5</v>
      </c>
      <c r="B15" s="652" t="s">
        <v>11</v>
      </c>
      <c r="C15" s="652" t="s">
        <v>6</v>
      </c>
      <c r="D15" s="619" t="s">
        <v>73</v>
      </c>
      <c r="E15" s="389" t="s">
        <v>482</v>
      </c>
      <c r="F15" s="213">
        <v>19</v>
      </c>
      <c r="G15" s="618"/>
      <c r="H15" s="619">
        <v>0</v>
      </c>
      <c r="I15" s="620">
        <v>19</v>
      </c>
      <c r="J15" s="621"/>
      <c r="K15" s="622"/>
      <c r="L15" s="621"/>
      <c r="M15" s="623"/>
      <c r="N15" s="627" t="s">
        <v>381</v>
      </c>
      <c r="O15" s="628"/>
      <c r="P15" s="346"/>
      <c r="Q15" s="348"/>
      <c r="R15" s="350"/>
      <c r="S15" s="350"/>
      <c r="T15" s="350"/>
      <c r="U15" s="350"/>
      <c r="V15" s="350"/>
      <c r="W15" s="261">
        <f t="shared" si="8"/>
        <v>19</v>
      </c>
      <c r="X15" s="986">
        <f t="shared" si="9"/>
        <v>2</v>
      </c>
      <c r="Y15" s="607" t="s">
        <v>227</v>
      </c>
      <c r="Z15" s="342">
        <v>11</v>
      </c>
      <c r="AA15" s="344" t="s">
        <v>152</v>
      </c>
      <c r="AB15" s="342">
        <v>4</v>
      </c>
      <c r="AC15" s="426">
        <f t="shared" si="0"/>
        <v>15</v>
      </c>
      <c r="AD15" s="269"/>
      <c r="AE15" s="448"/>
      <c r="AF15" s="346" t="s">
        <v>171</v>
      </c>
      <c r="AG15" s="449">
        <v>4</v>
      </c>
      <c r="AH15" s="346"/>
      <c r="AI15" s="450"/>
      <c r="AJ15" s="451"/>
      <c r="AK15" s="451"/>
      <c r="AL15" s="451"/>
      <c r="AM15" s="451"/>
      <c r="AN15" s="451"/>
      <c r="AO15" s="427">
        <f t="shared" si="1"/>
        <v>19</v>
      </c>
      <c r="AP15" s="452"/>
      <c r="AQ15" s="453"/>
      <c r="AR15" s="428">
        <f t="shared" si="2"/>
        <v>19</v>
      </c>
      <c r="AS15" s="429">
        <f t="shared" si="3"/>
        <v>19</v>
      </c>
      <c r="AT15" s="428">
        <f t="shared" si="4"/>
        <v>19</v>
      </c>
      <c r="AU15" s="428">
        <f t="shared" si="5"/>
        <v>36</v>
      </c>
      <c r="AV15" s="428">
        <f t="shared" si="11"/>
        <v>34</v>
      </c>
      <c r="AW15" s="428">
        <f t="shared" si="6"/>
        <v>70</v>
      </c>
      <c r="AX15" s="859">
        <f>(I15+K15+M15+Q15)-17</f>
        <v>2</v>
      </c>
      <c r="AY15" s="859">
        <f t="shared" si="10"/>
        <v>0</v>
      </c>
    </row>
    <row r="16" spans="1:52" s="454" customFormat="1" ht="46.5" customHeight="1" x14ac:dyDescent="0.35">
      <c r="A16" s="329">
        <v>6</v>
      </c>
      <c r="B16" s="652" t="s">
        <v>12</v>
      </c>
      <c r="C16" s="652" t="s">
        <v>6</v>
      </c>
      <c r="D16" s="619" t="s">
        <v>73</v>
      </c>
      <c r="E16" s="389" t="s">
        <v>483</v>
      </c>
      <c r="F16" s="213">
        <v>16</v>
      </c>
      <c r="G16" s="618" t="s">
        <v>383</v>
      </c>
      <c r="H16" s="619">
        <v>4</v>
      </c>
      <c r="I16" s="620">
        <v>20</v>
      </c>
      <c r="J16" s="621"/>
      <c r="K16" s="622"/>
      <c r="L16" s="621"/>
      <c r="M16" s="623"/>
      <c r="N16" s="627" t="s">
        <v>384</v>
      </c>
      <c r="O16" s="628"/>
      <c r="P16" s="346"/>
      <c r="Q16" s="348"/>
      <c r="R16" s="350"/>
      <c r="S16" s="350"/>
      <c r="T16" s="350"/>
      <c r="U16" s="350"/>
      <c r="V16" s="350"/>
      <c r="W16" s="261">
        <f t="shared" si="8"/>
        <v>20</v>
      </c>
      <c r="X16" s="986">
        <f t="shared" si="9"/>
        <v>3</v>
      </c>
      <c r="Y16" s="607" t="s">
        <v>228</v>
      </c>
      <c r="Z16" s="342">
        <v>8</v>
      </c>
      <c r="AA16" s="344" t="s">
        <v>229</v>
      </c>
      <c r="AB16" s="342">
        <v>10</v>
      </c>
      <c r="AC16" s="426">
        <f t="shared" si="0"/>
        <v>18</v>
      </c>
      <c r="AD16" s="269"/>
      <c r="AE16" s="448"/>
      <c r="AF16" s="346" t="s">
        <v>172</v>
      </c>
      <c r="AG16" s="449">
        <v>4</v>
      </c>
      <c r="AH16" s="346"/>
      <c r="AI16" s="450"/>
      <c r="AJ16" s="451"/>
      <c r="AK16" s="451"/>
      <c r="AL16" s="451"/>
      <c r="AM16" s="451"/>
      <c r="AN16" s="451"/>
      <c r="AO16" s="427">
        <f t="shared" si="1"/>
        <v>22</v>
      </c>
      <c r="AP16" s="452"/>
      <c r="AQ16" s="453"/>
      <c r="AR16" s="428">
        <f t="shared" si="2"/>
        <v>20</v>
      </c>
      <c r="AS16" s="429">
        <f t="shared" si="3"/>
        <v>20</v>
      </c>
      <c r="AT16" s="428">
        <f t="shared" si="4"/>
        <v>20</v>
      </c>
      <c r="AU16" s="428">
        <f t="shared" si="5"/>
        <v>54</v>
      </c>
      <c r="AV16" s="428">
        <f t="shared" si="11"/>
        <v>85</v>
      </c>
      <c r="AW16" s="428">
        <f t="shared" si="6"/>
        <v>139</v>
      </c>
      <c r="AX16" s="859">
        <f t="shared" ref="AX16:AX68" si="12">(I16+K16+M16+Q16)-17</f>
        <v>3</v>
      </c>
      <c r="AY16" s="859">
        <f t="shared" si="10"/>
        <v>0</v>
      </c>
    </row>
    <row r="17" spans="1:52" s="454" customFormat="1" ht="62" x14ac:dyDescent="0.35">
      <c r="A17" s="329">
        <v>7</v>
      </c>
      <c r="B17" s="652" t="s">
        <v>14</v>
      </c>
      <c r="C17" s="652" t="s">
        <v>6</v>
      </c>
      <c r="D17" s="619" t="s">
        <v>73</v>
      </c>
      <c r="E17" s="389" t="s">
        <v>484</v>
      </c>
      <c r="F17" s="213">
        <v>15</v>
      </c>
      <c r="G17" s="618" t="s">
        <v>386</v>
      </c>
      <c r="H17" s="619">
        <v>4</v>
      </c>
      <c r="I17" s="620">
        <v>19</v>
      </c>
      <c r="J17" s="621"/>
      <c r="K17" s="622"/>
      <c r="L17" s="621"/>
      <c r="M17" s="623"/>
      <c r="N17" s="627" t="s">
        <v>387</v>
      </c>
      <c r="O17" s="628"/>
      <c r="P17" s="346"/>
      <c r="Q17" s="348"/>
      <c r="R17" s="350"/>
      <c r="S17" s="350"/>
      <c r="T17" s="350"/>
      <c r="U17" s="350"/>
      <c r="V17" s="350"/>
      <c r="W17" s="261">
        <f t="shared" si="8"/>
        <v>19</v>
      </c>
      <c r="X17" s="986">
        <f t="shared" si="9"/>
        <v>2</v>
      </c>
      <c r="Y17" s="607" t="s">
        <v>230</v>
      </c>
      <c r="Z17" s="342">
        <v>14</v>
      </c>
      <c r="AA17" s="344" t="s">
        <v>153</v>
      </c>
      <c r="AB17" s="342">
        <v>4</v>
      </c>
      <c r="AC17" s="426">
        <f t="shared" si="0"/>
        <v>18</v>
      </c>
      <c r="AD17" s="269"/>
      <c r="AE17" s="448"/>
      <c r="AF17" s="346" t="s">
        <v>173</v>
      </c>
      <c r="AG17" s="449">
        <v>4</v>
      </c>
      <c r="AH17" s="346"/>
      <c r="AI17" s="450"/>
      <c r="AJ17" s="451"/>
      <c r="AK17" s="451"/>
      <c r="AL17" s="451"/>
      <c r="AM17" s="451"/>
      <c r="AN17" s="451"/>
      <c r="AO17" s="427">
        <f t="shared" si="1"/>
        <v>22</v>
      </c>
      <c r="AP17" s="452"/>
      <c r="AQ17" s="453"/>
      <c r="AR17" s="428">
        <f t="shared" si="2"/>
        <v>19</v>
      </c>
      <c r="AS17" s="429">
        <f t="shared" si="3"/>
        <v>19</v>
      </c>
      <c r="AT17" s="428">
        <f t="shared" si="4"/>
        <v>19</v>
      </c>
      <c r="AU17" s="428">
        <f t="shared" si="5"/>
        <v>36</v>
      </c>
      <c r="AV17" s="428">
        <f t="shared" si="11"/>
        <v>85</v>
      </c>
      <c r="AW17" s="428">
        <f t="shared" si="6"/>
        <v>121</v>
      </c>
      <c r="AX17" s="859">
        <f t="shared" si="12"/>
        <v>2</v>
      </c>
      <c r="AY17" s="859">
        <f t="shared" si="10"/>
        <v>0</v>
      </c>
    </row>
    <row r="18" spans="1:52" s="454" customFormat="1" ht="62" x14ac:dyDescent="0.35">
      <c r="A18" s="329">
        <v>8</v>
      </c>
      <c r="B18" s="652" t="s">
        <v>15</v>
      </c>
      <c r="C18" s="652" t="s">
        <v>6</v>
      </c>
      <c r="D18" s="619" t="s">
        <v>73</v>
      </c>
      <c r="E18" s="389" t="s">
        <v>400</v>
      </c>
      <c r="F18" s="213">
        <v>17</v>
      </c>
      <c r="G18" s="618" t="s">
        <v>388</v>
      </c>
      <c r="H18" s="619">
        <v>4</v>
      </c>
      <c r="I18" s="620">
        <v>21</v>
      </c>
      <c r="J18" s="621"/>
      <c r="K18" s="622"/>
      <c r="L18" s="621"/>
      <c r="M18" s="623"/>
      <c r="N18" s="629"/>
      <c r="O18" s="625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607" t="s">
        <v>231</v>
      </c>
      <c r="Z18" s="342">
        <v>11</v>
      </c>
      <c r="AA18" s="344" t="s">
        <v>154</v>
      </c>
      <c r="AB18" s="342">
        <v>4</v>
      </c>
      <c r="AC18" s="426">
        <f t="shared" si="0"/>
        <v>15</v>
      </c>
      <c r="AD18" s="269"/>
      <c r="AE18" s="448"/>
      <c r="AF18" s="346" t="s">
        <v>174</v>
      </c>
      <c r="AG18" s="449">
        <v>4</v>
      </c>
      <c r="AH18" s="346"/>
      <c r="AI18" s="450"/>
      <c r="AJ18" s="451"/>
      <c r="AK18" s="451"/>
      <c r="AL18" s="451"/>
      <c r="AM18" s="451"/>
      <c r="AN18" s="451"/>
      <c r="AO18" s="427">
        <f t="shared" si="1"/>
        <v>19</v>
      </c>
      <c r="AP18" s="452"/>
      <c r="AQ18" s="453"/>
      <c r="AR18" s="428">
        <f t="shared" si="2"/>
        <v>21</v>
      </c>
      <c r="AS18" s="429">
        <f t="shared" si="3"/>
        <v>21</v>
      </c>
      <c r="AT18" s="428">
        <f t="shared" si="4"/>
        <v>21</v>
      </c>
      <c r="AU18" s="428">
        <f t="shared" si="5"/>
        <v>72</v>
      </c>
      <c r="AV18" s="428">
        <f t="shared" si="11"/>
        <v>34</v>
      </c>
      <c r="AW18" s="428">
        <f t="shared" si="6"/>
        <v>106</v>
      </c>
      <c r="AX18" s="859">
        <f t="shared" si="12"/>
        <v>4</v>
      </c>
      <c r="AY18" s="859">
        <f t="shared" si="10"/>
        <v>0</v>
      </c>
    </row>
    <row r="19" spans="1:52" s="454" customFormat="1" ht="62" x14ac:dyDescent="0.35">
      <c r="A19" s="329">
        <v>9</v>
      </c>
      <c r="B19" s="652" t="s">
        <v>224</v>
      </c>
      <c r="C19" s="652" t="s">
        <v>6</v>
      </c>
      <c r="D19" s="619" t="s">
        <v>73</v>
      </c>
      <c r="E19" s="389" t="s">
        <v>485</v>
      </c>
      <c r="F19" s="213">
        <v>15</v>
      </c>
      <c r="G19" s="618" t="s">
        <v>390</v>
      </c>
      <c r="H19" s="619">
        <v>4</v>
      </c>
      <c r="I19" s="620">
        <v>19</v>
      </c>
      <c r="J19" s="621"/>
      <c r="K19" s="622"/>
      <c r="L19" s="621"/>
      <c r="M19" s="623"/>
      <c r="N19" s="627" t="s">
        <v>391</v>
      </c>
      <c r="O19" s="628"/>
      <c r="P19" s="346"/>
      <c r="Q19" s="348"/>
      <c r="R19" s="350"/>
      <c r="S19" s="350"/>
      <c r="T19" s="350"/>
      <c r="U19" s="350"/>
      <c r="V19" s="350"/>
      <c r="W19" s="261">
        <f t="shared" si="8"/>
        <v>19</v>
      </c>
      <c r="X19" s="986">
        <f t="shared" si="9"/>
        <v>2</v>
      </c>
      <c r="Y19" s="607" t="s">
        <v>232</v>
      </c>
      <c r="Z19" s="342">
        <v>15</v>
      </c>
      <c r="AA19" s="344" t="s">
        <v>175</v>
      </c>
      <c r="AB19" s="342">
        <v>4</v>
      </c>
      <c r="AC19" s="426">
        <f t="shared" si="0"/>
        <v>19</v>
      </c>
      <c r="AD19" s="269"/>
      <c r="AE19" s="448"/>
      <c r="AF19" s="346"/>
      <c r="AG19" s="449"/>
      <c r="AH19" s="346"/>
      <c r="AI19" s="450"/>
      <c r="AJ19" s="451"/>
      <c r="AK19" s="451"/>
      <c r="AL19" s="451"/>
      <c r="AM19" s="451"/>
      <c r="AN19" s="451"/>
      <c r="AO19" s="427">
        <f t="shared" si="1"/>
        <v>19</v>
      </c>
      <c r="AP19" s="452"/>
      <c r="AQ19" s="453"/>
      <c r="AR19" s="428">
        <f t="shared" si="2"/>
        <v>19</v>
      </c>
      <c r="AS19" s="429">
        <f t="shared" si="3"/>
        <v>19</v>
      </c>
      <c r="AT19" s="428">
        <f t="shared" si="4"/>
        <v>19</v>
      </c>
      <c r="AU19" s="428">
        <f t="shared" si="5"/>
        <v>36</v>
      </c>
      <c r="AV19" s="428">
        <f t="shared" si="11"/>
        <v>34</v>
      </c>
      <c r="AW19" s="428">
        <f t="shared" si="6"/>
        <v>70</v>
      </c>
      <c r="AX19" s="859">
        <f t="shared" si="12"/>
        <v>2</v>
      </c>
      <c r="AY19" s="859">
        <f t="shared" si="10"/>
        <v>0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ref="I20:I71" si="13">F20+H20</f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/>
      <c r="X20" s="986"/>
      <c r="Y20" s="974"/>
      <c r="Z20" s="455"/>
      <c r="AA20" s="274"/>
      <c r="AB20" s="455"/>
      <c r="AC20" s="426"/>
      <c r="AD20" s="296"/>
      <c r="AE20" s="294"/>
      <c r="AF20" s="456"/>
      <c r="AG20" s="457"/>
      <c r="AH20" s="456"/>
      <c r="AI20" s="458"/>
      <c r="AJ20" s="459"/>
      <c r="AK20" s="459"/>
      <c r="AL20" s="459"/>
      <c r="AM20" s="459"/>
      <c r="AN20" s="459"/>
      <c r="AO20" s="427"/>
      <c r="AP20" s="460"/>
      <c r="AR20" s="428"/>
      <c r="AS20" s="429"/>
      <c r="AT20" s="428"/>
      <c r="AU20" s="428"/>
      <c r="AV20" s="428"/>
      <c r="AW20" s="428"/>
      <c r="AX20" s="859"/>
      <c r="AY20" s="859"/>
      <c r="AZ20" s="454"/>
    </row>
    <row r="21" spans="1:52" s="46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3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975" t="s">
        <v>221</v>
      </c>
      <c r="Z21" s="215">
        <v>12</v>
      </c>
      <c r="AA21" s="253" t="s">
        <v>122</v>
      </c>
      <c r="AB21" s="215">
        <v>7</v>
      </c>
      <c r="AC21" s="426">
        <f t="shared" si="0"/>
        <v>19</v>
      </c>
      <c r="AD21" s="280"/>
      <c r="AE21" s="256"/>
      <c r="AF21" s="339"/>
      <c r="AG21" s="323"/>
      <c r="AH21" s="339"/>
      <c r="AI21" s="298"/>
      <c r="AJ21" s="299"/>
      <c r="AK21" s="299"/>
      <c r="AL21" s="299"/>
      <c r="AM21" s="299"/>
      <c r="AN21" s="299"/>
      <c r="AO21" s="427">
        <f t="shared" si="1"/>
        <v>19</v>
      </c>
      <c r="AP21" s="447"/>
      <c r="AQ21" s="395"/>
      <c r="AR21" s="428">
        <f t="shared" si="2"/>
        <v>22</v>
      </c>
      <c r="AS21" s="429">
        <f t="shared" si="3"/>
        <v>22</v>
      </c>
      <c r="AT21" s="428">
        <f t="shared" si="4"/>
        <v>22</v>
      </c>
      <c r="AU21" s="428">
        <f t="shared" si="5"/>
        <v>90</v>
      </c>
      <c r="AV21" s="428" t="e">
        <f>L21+N21+(P21*10)+R21+S21+T21+U21+V21+W21</f>
        <v>#VALUE!</v>
      </c>
      <c r="AW21" s="428" t="e">
        <f t="shared" si="6"/>
        <v>#VALUE!</v>
      </c>
      <c r="AX21" s="859">
        <f t="shared" si="12"/>
        <v>5</v>
      </c>
      <c r="AY21" s="859">
        <f t="shared" si="10"/>
        <v>0</v>
      </c>
      <c r="AZ21" s="454"/>
    </row>
    <row r="22" spans="1:52" s="46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3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976" t="s">
        <v>124</v>
      </c>
      <c r="Z22" s="215">
        <v>15</v>
      </c>
      <c r="AA22" s="253" t="s">
        <v>123</v>
      </c>
      <c r="AB22" s="215">
        <v>4</v>
      </c>
      <c r="AC22" s="426">
        <f t="shared" si="0"/>
        <v>19</v>
      </c>
      <c r="AD22" s="280"/>
      <c r="AE22" s="256"/>
      <c r="AF22" s="317" t="s">
        <v>169</v>
      </c>
      <c r="AG22" s="262">
        <v>2</v>
      </c>
      <c r="AH22" s="317"/>
      <c r="AI22" s="263"/>
      <c r="AJ22" s="264"/>
      <c r="AK22" s="264"/>
      <c r="AL22" s="264"/>
      <c r="AM22" s="264"/>
      <c r="AN22" s="264"/>
      <c r="AO22" s="427">
        <f t="shared" si="1"/>
        <v>21</v>
      </c>
      <c r="AP22" s="424"/>
      <c r="AQ22" s="394"/>
      <c r="AR22" s="428">
        <f t="shared" si="2"/>
        <v>19</v>
      </c>
      <c r="AS22" s="429">
        <f t="shared" si="3"/>
        <v>19</v>
      </c>
      <c r="AT22" s="428">
        <f t="shared" si="4"/>
        <v>19</v>
      </c>
      <c r="AU22" s="428">
        <f t="shared" si="5"/>
        <v>36</v>
      </c>
      <c r="AV22" s="428">
        <f>L22+N22+(P22*10)+R22+S22+T22+U22+V22+W22</f>
        <v>19</v>
      </c>
      <c r="AW22" s="428">
        <f t="shared" si="6"/>
        <v>55</v>
      </c>
      <c r="AX22" s="859">
        <f t="shared" si="12"/>
        <v>2</v>
      </c>
      <c r="AY22" s="859">
        <f t="shared" si="10"/>
        <v>0</v>
      </c>
      <c r="AZ22" s="454"/>
    </row>
    <row r="23" spans="1:52" s="46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3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976" t="s">
        <v>222</v>
      </c>
      <c r="Z23" s="215">
        <v>15</v>
      </c>
      <c r="AA23" s="253" t="s">
        <v>125</v>
      </c>
      <c r="AB23" s="215">
        <v>4</v>
      </c>
      <c r="AC23" s="426">
        <f t="shared" si="0"/>
        <v>19</v>
      </c>
      <c r="AD23" s="280"/>
      <c r="AE23" s="256"/>
      <c r="AF23" s="317" t="s">
        <v>170</v>
      </c>
      <c r="AG23" s="262">
        <v>2</v>
      </c>
      <c r="AH23" s="317"/>
      <c r="AI23" s="263"/>
      <c r="AJ23" s="264"/>
      <c r="AK23" s="264"/>
      <c r="AL23" s="264"/>
      <c r="AM23" s="264"/>
      <c r="AN23" s="264"/>
      <c r="AO23" s="427">
        <f t="shared" si="1"/>
        <v>21</v>
      </c>
      <c r="AP23" s="424"/>
      <c r="AQ23" s="394"/>
      <c r="AR23" s="428">
        <f t="shared" si="2"/>
        <v>19</v>
      </c>
      <c r="AS23" s="429">
        <f t="shared" si="3"/>
        <v>19</v>
      </c>
      <c r="AT23" s="428">
        <f t="shared" si="4"/>
        <v>19</v>
      </c>
      <c r="AU23" s="428">
        <f t="shared" si="5"/>
        <v>36</v>
      </c>
      <c r="AV23" s="428" t="e">
        <f>L23+N23+(P23*10)+R23+S23+T23+U23+V23+W23</f>
        <v>#VALUE!</v>
      </c>
      <c r="AW23" s="428" t="e">
        <f t="shared" si="6"/>
        <v>#VALUE!</v>
      </c>
      <c r="AX23" s="859">
        <f t="shared" si="12"/>
        <v>2</v>
      </c>
      <c r="AY23" s="859">
        <f t="shared" si="10"/>
        <v>0</v>
      </c>
      <c r="AZ23" s="454"/>
    </row>
    <row r="24" spans="1:52" s="46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3"/>
        <v>16</v>
      </c>
      <c r="J24" s="280"/>
      <c r="K24" s="379"/>
      <c r="L24" s="255" t="s">
        <v>394</v>
      </c>
      <c r="M24" s="256">
        <v>3</v>
      </c>
      <c r="N24" s="358" t="s">
        <v>490</v>
      </c>
      <c r="O24" s="297"/>
      <c r="P24" s="317"/>
      <c r="Q24" s="263"/>
      <c r="R24" s="264"/>
      <c r="S24" s="264"/>
      <c r="T24" s="264"/>
      <c r="U24" s="264"/>
      <c r="V24" s="264"/>
      <c r="W24" s="261">
        <f t="shared" si="8"/>
        <v>19</v>
      </c>
      <c r="X24" s="986">
        <f t="shared" si="9"/>
        <v>2</v>
      </c>
      <c r="Y24" s="976" t="s">
        <v>233</v>
      </c>
      <c r="Z24" s="215">
        <v>18</v>
      </c>
      <c r="AA24" s="253" t="s">
        <v>126</v>
      </c>
      <c r="AB24" s="215">
        <v>4</v>
      </c>
      <c r="AC24" s="426">
        <f t="shared" si="0"/>
        <v>22</v>
      </c>
      <c r="AD24" s="280"/>
      <c r="AE24" s="256"/>
      <c r="AF24" s="317"/>
      <c r="AG24" s="262"/>
      <c r="AH24" s="317"/>
      <c r="AI24" s="263"/>
      <c r="AJ24" s="264"/>
      <c r="AK24" s="264"/>
      <c r="AL24" s="264"/>
      <c r="AM24" s="264"/>
      <c r="AN24" s="264"/>
      <c r="AO24" s="427">
        <f t="shared" si="1"/>
        <v>22</v>
      </c>
      <c r="AP24" s="424"/>
      <c r="AQ24" s="394"/>
      <c r="AR24" s="428">
        <f t="shared" si="2"/>
        <v>19</v>
      </c>
      <c r="AS24" s="429">
        <f t="shared" si="3"/>
        <v>19</v>
      </c>
      <c r="AT24" s="428">
        <f t="shared" si="4"/>
        <v>19</v>
      </c>
      <c r="AU24" s="428">
        <f t="shared" si="5"/>
        <v>36</v>
      </c>
      <c r="AV24" s="428" t="e">
        <f>L24+N24+(P24*10)+R24+S24+T24+U24+V24+W24</f>
        <v>#VALUE!</v>
      </c>
      <c r="AW24" s="428" t="e">
        <f t="shared" si="6"/>
        <v>#VALUE!</v>
      </c>
      <c r="AX24" s="859">
        <f t="shared" si="12"/>
        <v>2</v>
      </c>
      <c r="AY24" s="859">
        <f t="shared" si="10"/>
        <v>0</v>
      </c>
      <c r="AZ24" s="454"/>
    </row>
    <row r="25" spans="1:52" s="46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3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976"/>
      <c r="Z25" s="215"/>
      <c r="AA25" s="253"/>
      <c r="AB25" s="215"/>
      <c r="AC25" s="426"/>
      <c r="AD25" s="280"/>
      <c r="AE25" s="256"/>
      <c r="AF25" s="317"/>
      <c r="AG25" s="262"/>
      <c r="AH25" s="317"/>
      <c r="AI25" s="263"/>
      <c r="AJ25" s="264"/>
      <c r="AK25" s="264"/>
      <c r="AL25" s="264"/>
      <c r="AM25" s="264"/>
      <c r="AN25" s="264"/>
      <c r="AO25" s="427"/>
      <c r="AP25" s="424"/>
      <c r="AQ25" s="394"/>
      <c r="AR25" s="428">
        <f t="shared" si="2"/>
        <v>19</v>
      </c>
      <c r="AS25" s="429"/>
      <c r="AT25" s="428">
        <f t="shared" si="4"/>
        <v>19</v>
      </c>
      <c r="AU25" s="428"/>
      <c r="AV25" s="428"/>
      <c r="AW25" s="428"/>
      <c r="AX25" s="859">
        <f t="shared" si="12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3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/>
      <c r="X26" s="986"/>
      <c r="Y26" s="974"/>
      <c r="Z26" s="266"/>
      <c r="AA26" s="274"/>
      <c r="AB26" s="266"/>
      <c r="AC26" s="426"/>
      <c r="AD26" s="296"/>
      <c r="AE26" s="294"/>
      <c r="AF26" s="446"/>
      <c r="AG26" s="323"/>
      <c r="AH26" s="446"/>
      <c r="AI26" s="298"/>
      <c r="AJ26" s="299"/>
      <c r="AK26" s="299"/>
      <c r="AL26" s="299"/>
      <c r="AM26" s="299"/>
      <c r="AN26" s="299"/>
      <c r="AO26" s="427"/>
      <c r="AP26" s="447"/>
      <c r="AR26" s="428"/>
      <c r="AS26" s="429"/>
      <c r="AT26" s="428"/>
      <c r="AU26" s="428"/>
      <c r="AV26" s="428"/>
      <c r="AW26" s="428"/>
      <c r="AX26" s="859"/>
      <c r="AY26" s="859"/>
      <c r="AZ26" s="454"/>
    </row>
    <row r="27" spans="1:52" s="395" customFormat="1" ht="77" x14ac:dyDescent="0.35">
      <c r="A27" s="22">
        <v>15</v>
      </c>
      <c r="B27" s="653" t="s">
        <v>17</v>
      </c>
      <c r="C27" s="653" t="s">
        <v>50</v>
      </c>
      <c r="D27" s="654" t="s">
        <v>75</v>
      </c>
      <c r="E27" s="655" t="s">
        <v>504</v>
      </c>
      <c r="F27" s="656">
        <v>15</v>
      </c>
      <c r="G27" s="657" t="s">
        <v>505</v>
      </c>
      <c r="H27" s="656">
        <v>7</v>
      </c>
      <c r="I27" s="658">
        <f t="shared" si="13"/>
        <v>22</v>
      </c>
      <c r="J27" s="615"/>
      <c r="K27" s="659"/>
      <c r="L27" s="660"/>
      <c r="M27" s="661"/>
      <c r="N27" s="662" t="s">
        <v>446</v>
      </c>
      <c r="O27" s="663"/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22</v>
      </c>
      <c r="X27" s="986">
        <f t="shared" si="9"/>
        <v>5</v>
      </c>
      <c r="Y27" s="977" t="s">
        <v>194</v>
      </c>
      <c r="Z27" s="271">
        <v>13</v>
      </c>
      <c r="AA27" s="465" t="s">
        <v>127</v>
      </c>
      <c r="AB27" s="271">
        <v>3</v>
      </c>
      <c r="AC27" s="426">
        <f t="shared" si="0"/>
        <v>16</v>
      </c>
      <c r="AD27" s="296" t="s">
        <v>193</v>
      </c>
      <c r="AE27" s="294">
        <v>3</v>
      </c>
      <c r="AF27" s="272" t="s">
        <v>176</v>
      </c>
      <c r="AG27" s="297">
        <v>2</v>
      </c>
      <c r="AH27" s="272"/>
      <c r="AI27" s="265"/>
      <c r="AJ27" s="260">
        <v>0</v>
      </c>
      <c r="AK27" s="260">
        <v>0</v>
      </c>
      <c r="AL27" s="260">
        <v>0</v>
      </c>
      <c r="AM27" s="260">
        <v>0</v>
      </c>
      <c r="AN27" s="260">
        <v>0</v>
      </c>
      <c r="AO27" s="427">
        <f t="shared" si="1"/>
        <v>21</v>
      </c>
      <c r="AP27" s="447"/>
      <c r="AR27" s="428">
        <f t="shared" si="2"/>
        <v>22</v>
      </c>
      <c r="AS27" s="429">
        <f t="shared" si="3"/>
        <v>22</v>
      </c>
      <c r="AT27" s="428">
        <f t="shared" si="4"/>
        <v>22</v>
      </c>
      <c r="AU27" s="428">
        <f t="shared" si="5"/>
        <v>90</v>
      </c>
      <c r="AV27" s="428">
        <f t="shared" ref="AV27:AV31" si="14">(((AC27+AE27)*17)-(17*17))+(AG27*17)+AI27+AJ27+AK27+AL27+AM27+AN27</f>
        <v>68</v>
      </c>
      <c r="AW27" s="428">
        <f t="shared" si="6"/>
        <v>158</v>
      </c>
      <c r="AX27" s="859">
        <f t="shared" si="12"/>
        <v>5</v>
      </c>
      <c r="AY27" s="859">
        <f t="shared" si="10"/>
        <v>0</v>
      </c>
      <c r="AZ27" s="454"/>
    </row>
    <row r="28" spans="1:52" s="395" customFormat="1" ht="62" x14ac:dyDescent="0.35">
      <c r="A28" s="22">
        <v>16</v>
      </c>
      <c r="B28" s="653" t="s">
        <v>18</v>
      </c>
      <c r="C28" s="653" t="s">
        <v>6</v>
      </c>
      <c r="D28" s="664" t="s">
        <v>75</v>
      </c>
      <c r="E28" s="665" t="s">
        <v>510</v>
      </c>
      <c r="F28" s="656">
        <v>14</v>
      </c>
      <c r="G28" s="666" t="s">
        <v>327</v>
      </c>
      <c r="H28" s="656">
        <v>2</v>
      </c>
      <c r="I28" s="658">
        <f t="shared" si="13"/>
        <v>16</v>
      </c>
      <c r="J28" s="667"/>
      <c r="K28" s="659"/>
      <c r="L28" s="668" t="s">
        <v>401</v>
      </c>
      <c r="M28" s="661">
        <v>3</v>
      </c>
      <c r="N28" s="656" t="s">
        <v>328</v>
      </c>
      <c r="O28" s="663"/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19</v>
      </c>
      <c r="X28" s="986">
        <f t="shared" si="9"/>
        <v>2</v>
      </c>
      <c r="Y28" s="978" t="s">
        <v>212</v>
      </c>
      <c r="Z28" s="271">
        <v>10</v>
      </c>
      <c r="AA28" s="290" t="s">
        <v>177</v>
      </c>
      <c r="AB28" s="271">
        <v>6</v>
      </c>
      <c r="AC28" s="426">
        <f t="shared" si="0"/>
        <v>16</v>
      </c>
      <c r="AD28" s="432" t="s">
        <v>195</v>
      </c>
      <c r="AE28" s="294">
        <v>6</v>
      </c>
      <c r="AF28" s="272" t="s">
        <v>178</v>
      </c>
      <c r="AG28" s="297">
        <v>2</v>
      </c>
      <c r="AH28" s="272"/>
      <c r="AI28" s="265"/>
      <c r="AJ28" s="260">
        <v>0</v>
      </c>
      <c r="AK28" s="260">
        <v>0</v>
      </c>
      <c r="AL28" s="260">
        <v>0</v>
      </c>
      <c r="AM28" s="260">
        <v>0</v>
      </c>
      <c r="AN28" s="260">
        <v>0</v>
      </c>
      <c r="AO28" s="427">
        <f t="shared" si="1"/>
        <v>24</v>
      </c>
      <c r="AP28" s="447"/>
      <c r="AR28" s="428">
        <f t="shared" si="2"/>
        <v>19</v>
      </c>
      <c r="AS28" s="429">
        <f t="shared" si="3"/>
        <v>19</v>
      </c>
      <c r="AT28" s="428">
        <f t="shared" si="4"/>
        <v>19</v>
      </c>
      <c r="AU28" s="428">
        <f t="shared" si="5"/>
        <v>36</v>
      </c>
      <c r="AV28" s="428">
        <f t="shared" si="14"/>
        <v>119</v>
      </c>
      <c r="AW28" s="428">
        <f t="shared" si="6"/>
        <v>155</v>
      </c>
      <c r="AX28" s="859">
        <f t="shared" si="12"/>
        <v>2</v>
      </c>
      <c r="AY28" s="859">
        <f t="shared" si="10"/>
        <v>0</v>
      </c>
      <c r="AZ28" s="454"/>
    </row>
    <row r="29" spans="1:52" s="395" customFormat="1" ht="71.5" customHeight="1" x14ac:dyDescent="0.35">
      <c r="A29" s="22">
        <v>17</v>
      </c>
      <c r="B29" s="653" t="s">
        <v>19</v>
      </c>
      <c r="C29" s="653" t="s">
        <v>6</v>
      </c>
      <c r="D29" s="664" t="s">
        <v>75</v>
      </c>
      <c r="E29" s="669" t="s">
        <v>476</v>
      </c>
      <c r="F29" s="664">
        <v>0</v>
      </c>
      <c r="G29" s="662"/>
      <c r="H29" s="664">
        <v>0</v>
      </c>
      <c r="I29" s="658">
        <f t="shared" si="13"/>
        <v>0</v>
      </c>
      <c r="J29" s="670"/>
      <c r="K29" s="659"/>
      <c r="L29" s="671"/>
      <c r="M29" s="672">
        <v>0</v>
      </c>
      <c r="N29" s="656"/>
      <c r="O29" s="663"/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0</v>
      </c>
      <c r="X29" s="986">
        <f>W29</f>
        <v>0</v>
      </c>
      <c r="Y29" s="978" t="s">
        <v>197</v>
      </c>
      <c r="Z29" s="271">
        <v>12</v>
      </c>
      <c r="AA29" s="255"/>
      <c r="AB29" s="271">
        <v>0</v>
      </c>
      <c r="AC29" s="426">
        <f t="shared" si="0"/>
        <v>12</v>
      </c>
      <c r="AD29" s="432" t="s">
        <v>196</v>
      </c>
      <c r="AE29" s="294">
        <v>6</v>
      </c>
      <c r="AF29" s="272"/>
      <c r="AG29" s="297">
        <v>0</v>
      </c>
      <c r="AH29" s="272"/>
      <c r="AI29" s="265"/>
      <c r="AJ29" s="260">
        <v>0</v>
      </c>
      <c r="AK29" s="260">
        <v>0</v>
      </c>
      <c r="AL29" s="260">
        <v>0</v>
      </c>
      <c r="AM29" s="260">
        <v>0</v>
      </c>
      <c r="AN29" s="260">
        <v>0</v>
      </c>
      <c r="AO29" s="427">
        <f t="shared" si="1"/>
        <v>18</v>
      </c>
      <c r="AP29" s="447"/>
      <c r="AR29" s="428">
        <f t="shared" si="2"/>
        <v>0</v>
      </c>
      <c r="AS29" s="429">
        <f t="shared" si="3"/>
        <v>0</v>
      </c>
      <c r="AT29" s="428">
        <f t="shared" si="4"/>
        <v>0</v>
      </c>
      <c r="AU29" s="428">
        <f t="shared" si="5"/>
        <v>-306</v>
      </c>
      <c r="AV29" s="428">
        <f t="shared" si="14"/>
        <v>17</v>
      </c>
      <c r="AW29" s="428">
        <f t="shared" si="6"/>
        <v>-289</v>
      </c>
      <c r="AX29" s="859">
        <f>(I29+K29+M29+Q29)</f>
        <v>0</v>
      </c>
      <c r="AY29" s="859">
        <f t="shared" si="10"/>
        <v>0</v>
      </c>
      <c r="AZ29" s="454" t="s">
        <v>588</v>
      </c>
    </row>
    <row r="30" spans="1:52" s="395" customFormat="1" ht="62" x14ac:dyDescent="0.35">
      <c r="A30" s="22">
        <v>18</v>
      </c>
      <c r="B30" s="653" t="s">
        <v>69</v>
      </c>
      <c r="C30" s="653" t="s">
        <v>6</v>
      </c>
      <c r="D30" s="664" t="s">
        <v>75</v>
      </c>
      <c r="E30" s="673" t="s">
        <v>511</v>
      </c>
      <c r="F30" s="656">
        <v>13</v>
      </c>
      <c r="G30" s="674" t="s">
        <v>332</v>
      </c>
      <c r="H30" s="656">
        <v>4</v>
      </c>
      <c r="I30" s="658">
        <f t="shared" si="13"/>
        <v>17</v>
      </c>
      <c r="J30" s="670"/>
      <c r="K30" s="659"/>
      <c r="L30" s="668" t="s">
        <v>506</v>
      </c>
      <c r="M30" s="661">
        <v>6</v>
      </c>
      <c r="N30" s="666" t="s">
        <v>507</v>
      </c>
      <c r="O30" s="663"/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23</v>
      </c>
      <c r="X30" s="986">
        <f t="shared" si="9"/>
        <v>6</v>
      </c>
      <c r="Y30" s="979" t="s">
        <v>213</v>
      </c>
      <c r="Z30" s="271">
        <v>12</v>
      </c>
      <c r="AA30" s="468" t="s">
        <v>128</v>
      </c>
      <c r="AB30" s="271">
        <v>4</v>
      </c>
      <c r="AC30" s="426">
        <f t="shared" si="0"/>
        <v>16</v>
      </c>
      <c r="AD30" s="296" t="s">
        <v>198</v>
      </c>
      <c r="AE30" s="294">
        <v>3</v>
      </c>
      <c r="AF30" s="272" t="s">
        <v>179</v>
      </c>
      <c r="AG30" s="297">
        <v>2</v>
      </c>
      <c r="AH30" s="272"/>
      <c r="AI30" s="265"/>
      <c r="AJ30" s="260">
        <v>0</v>
      </c>
      <c r="AK30" s="260">
        <v>0</v>
      </c>
      <c r="AL30" s="260">
        <v>0</v>
      </c>
      <c r="AM30" s="260">
        <v>0</v>
      </c>
      <c r="AN30" s="260">
        <v>0</v>
      </c>
      <c r="AO30" s="427">
        <f t="shared" si="1"/>
        <v>21</v>
      </c>
      <c r="AP30" s="447"/>
      <c r="AR30" s="428">
        <f t="shared" si="2"/>
        <v>23</v>
      </c>
      <c r="AS30" s="429">
        <f t="shared" si="3"/>
        <v>23</v>
      </c>
      <c r="AT30" s="428">
        <f t="shared" si="4"/>
        <v>23</v>
      </c>
      <c r="AU30" s="428">
        <f t="shared" si="5"/>
        <v>108</v>
      </c>
      <c r="AV30" s="428">
        <f t="shared" si="14"/>
        <v>68</v>
      </c>
      <c r="AW30" s="428">
        <f t="shared" si="6"/>
        <v>176</v>
      </c>
      <c r="AX30" s="859">
        <f t="shared" si="12"/>
        <v>6</v>
      </c>
      <c r="AY30" s="859">
        <f t="shared" si="10"/>
        <v>0</v>
      </c>
      <c r="AZ30" s="454"/>
    </row>
    <row r="31" spans="1:52" s="395" customFormat="1" ht="46.5" x14ac:dyDescent="0.35">
      <c r="A31" s="22">
        <v>19</v>
      </c>
      <c r="B31" s="653" t="s">
        <v>234</v>
      </c>
      <c r="C31" s="653" t="s">
        <v>6</v>
      </c>
      <c r="D31" s="664" t="s">
        <v>235</v>
      </c>
      <c r="E31" s="665" t="s">
        <v>508</v>
      </c>
      <c r="F31" s="656">
        <v>9</v>
      </c>
      <c r="G31" s="666" t="s">
        <v>403</v>
      </c>
      <c r="H31" s="656">
        <v>12</v>
      </c>
      <c r="I31" s="658">
        <f t="shared" si="13"/>
        <v>21</v>
      </c>
      <c r="J31" s="670"/>
      <c r="K31" s="659"/>
      <c r="L31" s="675"/>
      <c r="M31" s="661"/>
      <c r="N31" s="656" t="s">
        <v>335</v>
      </c>
      <c r="O31" s="663"/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21</v>
      </c>
      <c r="X31" s="986">
        <f t="shared" si="9"/>
        <v>4</v>
      </c>
      <c r="Y31" s="978" t="s">
        <v>197</v>
      </c>
      <c r="Z31" s="271">
        <v>12</v>
      </c>
      <c r="AA31" s="290" t="s">
        <v>180</v>
      </c>
      <c r="AB31" s="271">
        <v>10</v>
      </c>
      <c r="AC31" s="426">
        <f t="shared" si="0"/>
        <v>22</v>
      </c>
      <c r="AD31" s="296" t="s">
        <v>199</v>
      </c>
      <c r="AE31" s="294">
        <v>3</v>
      </c>
      <c r="AF31" s="272">
        <v>0</v>
      </c>
      <c r="AG31" s="297">
        <v>0</v>
      </c>
      <c r="AH31" s="272"/>
      <c r="AI31" s="265"/>
      <c r="AJ31" s="260">
        <v>0</v>
      </c>
      <c r="AK31" s="260">
        <v>0</v>
      </c>
      <c r="AL31" s="260">
        <v>0</v>
      </c>
      <c r="AM31" s="260">
        <v>0</v>
      </c>
      <c r="AN31" s="260">
        <v>0</v>
      </c>
      <c r="AO31" s="427">
        <f t="shared" si="1"/>
        <v>25</v>
      </c>
      <c r="AP31" s="447"/>
      <c r="AR31" s="428">
        <f t="shared" si="2"/>
        <v>21</v>
      </c>
      <c r="AS31" s="429">
        <f t="shared" si="3"/>
        <v>21</v>
      </c>
      <c r="AT31" s="428">
        <f t="shared" si="4"/>
        <v>21</v>
      </c>
      <c r="AU31" s="428">
        <f t="shared" si="5"/>
        <v>72</v>
      </c>
      <c r="AV31" s="428">
        <f t="shared" si="14"/>
        <v>136</v>
      </c>
      <c r="AW31" s="428">
        <f t="shared" si="6"/>
        <v>208</v>
      </c>
      <c r="AX31" s="859">
        <f t="shared" si="12"/>
        <v>4</v>
      </c>
      <c r="AY31" s="859">
        <f t="shared" si="10"/>
        <v>0</v>
      </c>
      <c r="AZ31" s="454"/>
    </row>
    <row r="32" spans="1:52" s="395" customFormat="1" ht="18.5" x14ac:dyDescent="0.35">
      <c r="A32" s="25" t="s">
        <v>544</v>
      </c>
      <c r="B32" s="676" t="s">
        <v>56</v>
      </c>
      <c r="C32" s="677"/>
      <c r="D32" s="678"/>
      <c r="E32" s="679"/>
      <c r="F32" s="653"/>
      <c r="G32" s="662"/>
      <c r="H32" s="653"/>
      <c r="I32" s="658">
        <f t="shared" si="13"/>
        <v>0</v>
      </c>
      <c r="J32" s="670"/>
      <c r="K32" s="659"/>
      <c r="L32" s="680"/>
      <c r="M32" s="672"/>
      <c r="N32" s="681"/>
      <c r="O32" s="682"/>
      <c r="P32" s="446"/>
      <c r="Q32" s="298"/>
      <c r="R32" s="299"/>
      <c r="S32" s="299"/>
      <c r="T32" s="299"/>
      <c r="U32" s="299"/>
      <c r="V32" s="299"/>
      <c r="W32" s="261"/>
      <c r="X32" s="986"/>
      <c r="Y32" s="974"/>
      <c r="Z32" s="266"/>
      <c r="AA32" s="274"/>
      <c r="AB32" s="266"/>
      <c r="AC32" s="426"/>
      <c r="AD32" s="296"/>
      <c r="AE32" s="294"/>
      <c r="AF32" s="446"/>
      <c r="AG32" s="323"/>
      <c r="AH32" s="446"/>
      <c r="AI32" s="298"/>
      <c r="AJ32" s="299"/>
      <c r="AK32" s="299"/>
      <c r="AL32" s="299"/>
      <c r="AM32" s="299"/>
      <c r="AN32" s="299"/>
      <c r="AO32" s="427"/>
      <c r="AP32" s="447"/>
      <c r="AR32" s="428"/>
      <c r="AS32" s="429"/>
      <c r="AT32" s="428"/>
      <c r="AU32" s="428"/>
      <c r="AV32" s="428"/>
      <c r="AW32" s="428"/>
      <c r="AX32" s="859"/>
      <c r="AY32" s="859"/>
      <c r="AZ32" s="454"/>
    </row>
    <row r="33" spans="1:52" s="394" customFormat="1" ht="46.5" x14ac:dyDescent="0.35">
      <c r="A33" s="18">
        <v>20</v>
      </c>
      <c r="B33" s="653" t="s">
        <v>43</v>
      </c>
      <c r="C33" s="653" t="s">
        <v>97</v>
      </c>
      <c r="D33" s="662" t="s">
        <v>71</v>
      </c>
      <c r="E33" s="683" t="s">
        <v>336</v>
      </c>
      <c r="F33" s="664">
        <v>8</v>
      </c>
      <c r="G33" s="662" t="s">
        <v>337</v>
      </c>
      <c r="H33" s="664">
        <v>5</v>
      </c>
      <c r="I33" s="658">
        <f t="shared" si="13"/>
        <v>13</v>
      </c>
      <c r="J33" s="670"/>
      <c r="K33" s="659"/>
      <c r="L33" s="671" t="s">
        <v>509</v>
      </c>
      <c r="M33" s="672">
        <v>9</v>
      </c>
      <c r="N33" s="684">
        <v>0</v>
      </c>
      <c r="O33" s="685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22</v>
      </c>
      <c r="X33" s="986">
        <f t="shared" si="9"/>
        <v>5</v>
      </c>
      <c r="Y33" s="980" t="s">
        <v>202</v>
      </c>
      <c r="Z33" s="271">
        <v>8</v>
      </c>
      <c r="AA33" s="274" t="s">
        <v>217</v>
      </c>
      <c r="AB33" s="271">
        <v>5</v>
      </c>
      <c r="AC33" s="426">
        <f t="shared" si="0"/>
        <v>13</v>
      </c>
      <c r="AD33" s="432" t="s">
        <v>203</v>
      </c>
      <c r="AE33" s="294">
        <v>6</v>
      </c>
      <c r="AF33" s="277">
        <v>0</v>
      </c>
      <c r="AG33" s="262">
        <v>0</v>
      </c>
      <c r="AH33" s="277"/>
      <c r="AI33" s="263"/>
      <c r="AJ33" s="264">
        <v>0</v>
      </c>
      <c r="AK33" s="264">
        <v>0</v>
      </c>
      <c r="AL33" s="264">
        <v>0</v>
      </c>
      <c r="AM33" s="264">
        <v>0</v>
      </c>
      <c r="AN33" s="264">
        <v>0</v>
      </c>
      <c r="AO33" s="427">
        <f t="shared" si="1"/>
        <v>19</v>
      </c>
      <c r="AP33" s="424"/>
      <c r="AR33" s="428">
        <f t="shared" si="2"/>
        <v>22</v>
      </c>
      <c r="AS33" s="429">
        <f t="shared" si="3"/>
        <v>22</v>
      </c>
      <c r="AT33" s="428">
        <f t="shared" si="4"/>
        <v>22</v>
      </c>
      <c r="AU33" s="428">
        <f t="shared" si="5"/>
        <v>90</v>
      </c>
      <c r="AV33" s="428" t="e">
        <f t="shared" ref="AV33:AV42" si="15">L33+N33+(P33*10)+R33+S33+T33+U33+V33+W33</f>
        <v>#VALUE!</v>
      </c>
      <c r="AW33" s="428" t="e">
        <f t="shared" si="6"/>
        <v>#VALUE!</v>
      </c>
      <c r="AX33" s="859">
        <f t="shared" si="12"/>
        <v>5</v>
      </c>
      <c r="AY33" s="859">
        <f t="shared" si="10"/>
        <v>0</v>
      </c>
      <c r="AZ33" s="454"/>
    </row>
    <row r="34" spans="1:52" s="394" customFormat="1" ht="46.5" x14ac:dyDescent="0.35">
      <c r="A34" s="18">
        <v>21</v>
      </c>
      <c r="B34" s="653" t="s">
        <v>44</v>
      </c>
      <c r="C34" s="653" t="s">
        <v>6</v>
      </c>
      <c r="D34" s="662" t="s">
        <v>71</v>
      </c>
      <c r="E34" s="683" t="s">
        <v>338</v>
      </c>
      <c r="F34" s="664">
        <v>10</v>
      </c>
      <c r="G34" s="662" t="s">
        <v>339</v>
      </c>
      <c r="H34" s="664">
        <v>7</v>
      </c>
      <c r="I34" s="658">
        <f t="shared" si="13"/>
        <v>17</v>
      </c>
      <c r="J34" s="670"/>
      <c r="K34" s="659"/>
      <c r="L34" s="680"/>
      <c r="M34" s="672"/>
      <c r="N34" s="684">
        <v>0</v>
      </c>
      <c r="O34" s="685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17</v>
      </c>
      <c r="X34" s="986">
        <f t="shared" si="9"/>
        <v>0</v>
      </c>
      <c r="Y34" s="980" t="s">
        <v>215</v>
      </c>
      <c r="Z34" s="271">
        <v>10</v>
      </c>
      <c r="AA34" s="274" t="s">
        <v>218</v>
      </c>
      <c r="AB34" s="271">
        <v>7</v>
      </c>
      <c r="AC34" s="426">
        <f t="shared" si="0"/>
        <v>17</v>
      </c>
      <c r="AD34" s="296" t="s">
        <v>204</v>
      </c>
      <c r="AE34" s="294">
        <v>3</v>
      </c>
      <c r="AF34" s="277">
        <v>0</v>
      </c>
      <c r="AG34" s="262">
        <v>0</v>
      </c>
      <c r="AH34" s="277"/>
      <c r="AI34" s="263"/>
      <c r="AJ34" s="264">
        <v>0</v>
      </c>
      <c r="AK34" s="264">
        <v>0</v>
      </c>
      <c r="AL34" s="264">
        <v>0</v>
      </c>
      <c r="AM34" s="264">
        <v>0</v>
      </c>
      <c r="AN34" s="264">
        <v>0</v>
      </c>
      <c r="AO34" s="427">
        <f t="shared" si="1"/>
        <v>20</v>
      </c>
      <c r="AP34" s="424"/>
      <c r="AR34" s="428">
        <f t="shared" si="2"/>
        <v>17</v>
      </c>
      <c r="AS34" s="429">
        <f t="shared" si="3"/>
        <v>17</v>
      </c>
      <c r="AT34" s="428">
        <f t="shared" si="4"/>
        <v>17</v>
      </c>
      <c r="AU34" s="428">
        <f t="shared" si="5"/>
        <v>0</v>
      </c>
      <c r="AV34" s="428">
        <f t="shared" si="15"/>
        <v>17</v>
      </c>
      <c r="AW34" s="428">
        <f t="shared" si="6"/>
        <v>17</v>
      </c>
      <c r="AX34" s="859">
        <f t="shared" si="12"/>
        <v>0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3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/>
      <c r="X35" s="986"/>
      <c r="Y35" s="974"/>
      <c r="Z35" s="266"/>
      <c r="AA35" s="274"/>
      <c r="AB35" s="266"/>
      <c r="AC35" s="426"/>
      <c r="AD35" s="296"/>
      <c r="AE35" s="294"/>
      <c r="AF35" s="446"/>
      <c r="AG35" s="323"/>
      <c r="AH35" s="446"/>
      <c r="AI35" s="298"/>
      <c r="AJ35" s="299"/>
      <c r="AK35" s="299"/>
      <c r="AL35" s="299"/>
      <c r="AM35" s="299"/>
      <c r="AN35" s="299"/>
      <c r="AO35" s="427"/>
      <c r="AP35" s="447"/>
      <c r="AR35" s="428"/>
      <c r="AS35" s="429"/>
      <c r="AT35" s="428"/>
      <c r="AU35" s="428"/>
      <c r="AV35" s="428"/>
      <c r="AW35" s="428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/>
      <c r="P36" s="274"/>
      <c r="Q36" s="265"/>
      <c r="R36" s="260"/>
      <c r="S36" s="260"/>
      <c r="T36" s="260"/>
      <c r="U36" s="260"/>
      <c r="V36" s="260"/>
      <c r="W36" s="261">
        <f t="shared" si="8"/>
        <v>18</v>
      </c>
      <c r="X36" s="986">
        <f t="shared" si="9"/>
        <v>1</v>
      </c>
      <c r="Y36" s="970" t="s">
        <v>162</v>
      </c>
      <c r="Z36" s="274">
        <v>17</v>
      </c>
      <c r="AA36" s="274" t="s">
        <v>133</v>
      </c>
      <c r="AB36" s="274">
        <v>3</v>
      </c>
      <c r="AC36" s="426">
        <f t="shared" si="0"/>
        <v>20</v>
      </c>
      <c r="AD36" s="296"/>
      <c r="AE36" s="294"/>
      <c r="AF36" s="271" t="s">
        <v>158</v>
      </c>
      <c r="AG36" s="297">
        <v>2</v>
      </c>
      <c r="AH36" s="271"/>
      <c r="AI36" s="265"/>
      <c r="AJ36" s="260"/>
      <c r="AK36" s="260"/>
      <c r="AL36" s="260"/>
      <c r="AM36" s="260"/>
      <c r="AN36" s="260"/>
      <c r="AO36" s="427">
        <f t="shared" si="1"/>
        <v>22</v>
      </c>
      <c r="AP36" s="470"/>
      <c r="AR36" s="428">
        <f t="shared" si="2"/>
        <v>18</v>
      </c>
      <c r="AS36" s="429">
        <f t="shared" si="3"/>
        <v>18</v>
      </c>
      <c r="AT36" s="428">
        <f t="shared" si="4"/>
        <v>18</v>
      </c>
      <c r="AU36" s="428">
        <f t="shared" si="5"/>
        <v>18</v>
      </c>
      <c r="AV36" s="428" t="e">
        <f t="shared" si="15"/>
        <v>#VALUE!</v>
      </c>
      <c r="AW36" s="428" t="e">
        <f t="shared" si="6"/>
        <v>#VALUE!</v>
      </c>
      <c r="AX36" s="859">
        <f t="shared" si="12"/>
        <v>1</v>
      </c>
      <c r="AY36" s="859">
        <f t="shared" si="10"/>
        <v>0</v>
      </c>
      <c r="AZ36" s="454"/>
    </row>
    <row r="37" spans="1:52" s="395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/>
      <c r="P37" s="274"/>
      <c r="Q37" s="298"/>
      <c r="R37" s="299"/>
      <c r="S37" s="299"/>
      <c r="T37" s="299"/>
      <c r="U37" s="299"/>
      <c r="V37" s="299"/>
      <c r="W37" s="261">
        <f t="shared" si="8"/>
        <v>18</v>
      </c>
      <c r="X37" s="986">
        <f t="shared" si="9"/>
        <v>1</v>
      </c>
      <c r="Y37" s="974" t="s">
        <v>163</v>
      </c>
      <c r="Z37" s="274">
        <v>16</v>
      </c>
      <c r="AA37" s="274"/>
      <c r="AB37" s="274"/>
      <c r="AC37" s="426">
        <f t="shared" si="0"/>
        <v>16</v>
      </c>
      <c r="AD37" s="296"/>
      <c r="AE37" s="294"/>
      <c r="AF37" s="274" t="s">
        <v>159</v>
      </c>
      <c r="AG37" s="323">
        <v>4</v>
      </c>
      <c r="AH37" s="274"/>
      <c r="AI37" s="298"/>
      <c r="AJ37" s="299"/>
      <c r="AK37" s="299"/>
      <c r="AL37" s="299"/>
      <c r="AM37" s="299"/>
      <c r="AN37" s="299"/>
      <c r="AO37" s="427">
        <f t="shared" si="1"/>
        <v>20</v>
      </c>
      <c r="AP37" s="471"/>
      <c r="AR37" s="428">
        <f t="shared" si="2"/>
        <v>18</v>
      </c>
      <c r="AS37" s="429">
        <f t="shared" si="3"/>
        <v>18</v>
      </c>
      <c r="AT37" s="428">
        <f t="shared" si="4"/>
        <v>18</v>
      </c>
      <c r="AU37" s="428">
        <f t="shared" si="5"/>
        <v>18</v>
      </c>
      <c r="AV37" s="428" t="e">
        <f t="shared" si="15"/>
        <v>#VALUE!</v>
      </c>
      <c r="AW37" s="428" t="e">
        <f t="shared" si="6"/>
        <v>#VALUE!</v>
      </c>
      <c r="AX37" s="859">
        <f t="shared" si="12"/>
        <v>1</v>
      </c>
      <c r="AY37" s="859">
        <f t="shared" si="10"/>
        <v>0</v>
      </c>
      <c r="AZ37" s="454"/>
    </row>
    <row r="38" spans="1:52" s="478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498</v>
      </c>
      <c r="O38" s="297"/>
      <c r="P38" s="295"/>
      <c r="Q38" s="301"/>
      <c r="R38" s="302"/>
      <c r="S38" s="302"/>
      <c r="T38" s="302"/>
      <c r="U38" s="302"/>
      <c r="V38" s="302"/>
      <c r="W38" s="261">
        <f t="shared" si="8"/>
        <v>16</v>
      </c>
      <c r="X38" s="986">
        <f t="shared" si="9"/>
        <v>-1</v>
      </c>
      <c r="Y38" s="981" t="s">
        <v>164</v>
      </c>
      <c r="Z38" s="295">
        <v>19</v>
      </c>
      <c r="AA38" s="300"/>
      <c r="AB38" s="295"/>
      <c r="AC38" s="472">
        <f t="shared" si="0"/>
        <v>19</v>
      </c>
      <c r="AD38" s="473"/>
      <c r="AE38" s="474"/>
      <c r="AF38" s="295" t="s">
        <v>160</v>
      </c>
      <c r="AG38" s="475">
        <v>2</v>
      </c>
      <c r="AH38" s="295"/>
      <c r="AI38" s="301"/>
      <c r="AJ38" s="302"/>
      <c r="AK38" s="302"/>
      <c r="AL38" s="302"/>
      <c r="AM38" s="302"/>
      <c r="AN38" s="302"/>
      <c r="AO38" s="476">
        <f t="shared" si="1"/>
        <v>21</v>
      </c>
      <c r="AP38" s="477"/>
      <c r="AR38" s="478">
        <f t="shared" si="2"/>
        <v>16</v>
      </c>
      <c r="AS38" s="479">
        <f t="shared" si="3"/>
        <v>16</v>
      </c>
      <c r="AT38" s="478">
        <f t="shared" si="4"/>
        <v>16</v>
      </c>
      <c r="AU38" s="478">
        <f t="shared" si="5"/>
        <v>-18</v>
      </c>
      <c r="AV38" s="478" t="e">
        <f t="shared" si="15"/>
        <v>#VALUE!</v>
      </c>
      <c r="AW38" s="478" t="e">
        <f t="shared" si="6"/>
        <v>#VALUE!</v>
      </c>
      <c r="AX38" s="859">
        <f t="shared" si="12"/>
        <v>-1</v>
      </c>
      <c r="AY38" s="859">
        <f t="shared" si="10"/>
        <v>0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3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/>
      <c r="X39" s="986"/>
      <c r="Y39" s="974"/>
      <c r="Z39" s="266"/>
      <c r="AA39" s="274"/>
      <c r="AB39" s="266"/>
      <c r="AC39" s="426"/>
      <c r="AD39" s="296"/>
      <c r="AE39" s="294"/>
      <c r="AF39" s="480"/>
      <c r="AG39" s="309"/>
      <c r="AH39" s="480"/>
      <c r="AI39" s="306"/>
      <c r="AJ39" s="307"/>
      <c r="AK39" s="307"/>
      <c r="AL39" s="307"/>
      <c r="AM39" s="307"/>
      <c r="AN39" s="307"/>
      <c r="AO39" s="427"/>
      <c r="AP39" s="481"/>
      <c r="AR39" s="428"/>
      <c r="AS39" s="429"/>
      <c r="AT39" s="428"/>
      <c r="AU39" s="428"/>
      <c r="AV39" s="428"/>
      <c r="AW39" s="428"/>
      <c r="AX39" s="859"/>
      <c r="AY39" s="859"/>
      <c r="AZ39" s="454"/>
    </row>
    <row r="40" spans="1:52" s="482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3"/>
        <v>15</v>
      </c>
      <c r="J40" s="274"/>
      <c r="K40" s="379"/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18</v>
      </c>
      <c r="X40" s="986">
        <f t="shared" si="9"/>
        <v>1</v>
      </c>
      <c r="Y40" s="981" t="s">
        <v>165</v>
      </c>
      <c r="Z40" s="274">
        <v>12</v>
      </c>
      <c r="AA40" s="274" t="s">
        <v>121</v>
      </c>
      <c r="AB40" s="274">
        <v>5</v>
      </c>
      <c r="AC40" s="426">
        <f t="shared" si="0"/>
        <v>17</v>
      </c>
      <c r="AD40" s="296"/>
      <c r="AE40" s="294"/>
      <c r="AF40" s="483" t="s">
        <v>166</v>
      </c>
      <c r="AG40" s="309">
        <v>4</v>
      </c>
      <c r="AH40" s="483"/>
      <c r="AI40" s="306"/>
      <c r="AJ40" s="307"/>
      <c r="AK40" s="307"/>
      <c r="AL40" s="307"/>
      <c r="AM40" s="307"/>
      <c r="AN40" s="307"/>
      <c r="AO40" s="427">
        <f t="shared" si="1"/>
        <v>21</v>
      </c>
      <c r="AP40" s="484"/>
      <c r="AR40" s="428">
        <f t="shared" si="2"/>
        <v>18</v>
      </c>
      <c r="AS40" s="429">
        <f t="shared" si="3"/>
        <v>18</v>
      </c>
      <c r="AT40" s="428">
        <f t="shared" si="4"/>
        <v>18</v>
      </c>
      <c r="AU40" s="428">
        <f t="shared" si="5"/>
        <v>18</v>
      </c>
      <c r="AV40" s="428" t="e">
        <f t="shared" si="15"/>
        <v>#VALUE!</v>
      </c>
      <c r="AW40" s="428" t="e">
        <f t="shared" si="6"/>
        <v>#VALUE!</v>
      </c>
      <c r="AX40" s="859">
        <f t="shared" si="12"/>
        <v>1</v>
      </c>
      <c r="AY40" s="859">
        <f t="shared" si="10"/>
        <v>0</v>
      </c>
      <c r="AZ40" s="454"/>
    </row>
    <row r="41" spans="1:52" ht="73.5" customHeight="1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3"/>
        <v>11</v>
      </c>
      <c r="J41" s="274"/>
      <c r="K41" s="379"/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17</v>
      </c>
      <c r="X41" s="986">
        <f t="shared" si="9"/>
        <v>0</v>
      </c>
      <c r="Y41" s="974" t="s">
        <v>220</v>
      </c>
      <c r="Z41" s="274">
        <v>11</v>
      </c>
      <c r="AA41" s="274" t="s">
        <v>167</v>
      </c>
      <c r="AB41" s="274">
        <v>3</v>
      </c>
      <c r="AC41" s="426">
        <f t="shared" si="0"/>
        <v>14</v>
      </c>
      <c r="AD41" s="296" t="s">
        <v>209</v>
      </c>
      <c r="AE41" s="294">
        <v>3</v>
      </c>
      <c r="AF41" s="480"/>
      <c r="AG41" s="309"/>
      <c r="AH41" s="480"/>
      <c r="AI41" s="306"/>
      <c r="AJ41" s="307"/>
      <c r="AK41" s="307"/>
      <c r="AL41" s="307"/>
      <c r="AM41" s="307"/>
      <c r="AN41" s="307"/>
      <c r="AO41" s="427">
        <f t="shared" si="1"/>
        <v>17</v>
      </c>
      <c r="AP41" s="485"/>
      <c r="AR41" s="428">
        <f t="shared" si="2"/>
        <v>17</v>
      </c>
      <c r="AS41" s="429">
        <f t="shared" si="3"/>
        <v>17</v>
      </c>
      <c r="AT41" s="428">
        <f t="shared" si="4"/>
        <v>17</v>
      </c>
      <c r="AU41" s="428">
        <f t="shared" si="5"/>
        <v>0</v>
      </c>
      <c r="AV41" s="428" t="e">
        <f t="shared" si="15"/>
        <v>#VALUE!</v>
      </c>
      <c r="AW41" s="428" t="e">
        <f t="shared" si="6"/>
        <v>#VALUE!</v>
      </c>
      <c r="AX41" s="859">
        <f t="shared" si="12"/>
        <v>0</v>
      </c>
      <c r="AY41" s="859">
        <f t="shared" si="10"/>
        <v>0</v>
      </c>
      <c r="AZ41" s="454"/>
    </row>
    <row r="42" spans="1:52" s="488" customFormat="1" ht="31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3"/>
        <v>13</v>
      </c>
      <c r="J42" s="274"/>
      <c r="K42" s="379"/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16</v>
      </c>
      <c r="X42" s="986">
        <f t="shared" si="9"/>
        <v>-1</v>
      </c>
      <c r="Y42" s="982" t="s">
        <v>216</v>
      </c>
      <c r="Z42" s="487">
        <v>12</v>
      </c>
      <c r="AA42" s="487" t="s">
        <v>168</v>
      </c>
      <c r="AB42" s="487">
        <v>4</v>
      </c>
      <c r="AC42" s="426">
        <f t="shared" si="0"/>
        <v>16</v>
      </c>
      <c r="AD42" s="296" t="s">
        <v>208</v>
      </c>
      <c r="AE42" s="294">
        <v>3</v>
      </c>
      <c r="AF42" s="487"/>
      <c r="AG42" s="309"/>
      <c r="AH42" s="487"/>
      <c r="AI42" s="306"/>
      <c r="AJ42" s="307"/>
      <c r="AK42" s="307"/>
      <c r="AL42" s="307"/>
      <c r="AM42" s="307"/>
      <c r="AN42" s="307"/>
      <c r="AO42" s="427">
        <f t="shared" si="1"/>
        <v>19</v>
      </c>
      <c r="AP42" s="487"/>
      <c r="AR42" s="428">
        <f t="shared" si="2"/>
        <v>16</v>
      </c>
      <c r="AS42" s="429">
        <f t="shared" si="3"/>
        <v>16</v>
      </c>
      <c r="AT42" s="428">
        <f t="shared" si="4"/>
        <v>16</v>
      </c>
      <c r="AU42" s="428">
        <f t="shared" si="5"/>
        <v>-18</v>
      </c>
      <c r="AV42" s="428" t="e">
        <f t="shared" si="15"/>
        <v>#VALUE!</v>
      </c>
      <c r="AW42" s="428" t="e">
        <f t="shared" si="6"/>
        <v>#VALUE!</v>
      </c>
      <c r="AX42" s="859">
        <f t="shared" si="12"/>
        <v>-1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3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/>
      <c r="X43" s="986"/>
      <c r="Y43" s="974"/>
      <c r="Z43" s="455"/>
      <c r="AA43" s="274"/>
      <c r="AB43" s="455"/>
      <c r="AC43" s="426"/>
      <c r="AD43" s="296"/>
      <c r="AE43" s="294"/>
      <c r="AF43" s="456"/>
      <c r="AG43" s="457"/>
      <c r="AH43" s="456"/>
      <c r="AI43" s="458"/>
      <c r="AJ43" s="459"/>
      <c r="AK43" s="459"/>
      <c r="AL43" s="459"/>
      <c r="AM43" s="459"/>
      <c r="AN43" s="459"/>
      <c r="AO43" s="427"/>
      <c r="AP43" s="460"/>
      <c r="AR43" s="428"/>
      <c r="AS43" s="429"/>
      <c r="AT43" s="428"/>
      <c r="AU43" s="428"/>
      <c r="AV43" s="428"/>
      <c r="AW43" s="428"/>
      <c r="AX43" s="859"/>
      <c r="AY43" s="859"/>
      <c r="AZ43" s="454"/>
    </row>
    <row r="44" spans="1:52" s="428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3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970" t="s">
        <v>155</v>
      </c>
      <c r="Z44" s="271">
        <v>8</v>
      </c>
      <c r="AA44" s="274" t="s">
        <v>156</v>
      </c>
      <c r="AB44" s="271">
        <v>4</v>
      </c>
      <c r="AC44" s="426">
        <f t="shared" si="0"/>
        <v>12</v>
      </c>
      <c r="AD44" s="432" t="s">
        <v>205</v>
      </c>
      <c r="AE44" s="294">
        <v>6</v>
      </c>
      <c r="AF44" s="272"/>
      <c r="AG44" s="297"/>
      <c r="AH44" s="257"/>
      <c r="AI44" s="259"/>
      <c r="AJ44" s="489"/>
      <c r="AK44" s="489"/>
      <c r="AL44" s="489"/>
      <c r="AM44" s="489"/>
      <c r="AN44" s="489"/>
      <c r="AO44" s="427">
        <f t="shared" si="1"/>
        <v>18</v>
      </c>
      <c r="AP44" s="490" t="s">
        <v>157</v>
      </c>
      <c r="AR44" s="428">
        <f t="shared" si="2"/>
        <v>17</v>
      </c>
      <c r="AS44" s="429">
        <f t="shared" si="3"/>
        <v>17</v>
      </c>
      <c r="AT44" s="428">
        <f t="shared" si="4"/>
        <v>17</v>
      </c>
      <c r="AU44" s="428">
        <f t="shared" si="5"/>
        <v>0</v>
      </c>
      <c r="AV44" s="428">
        <f>(((AC44+AE44)*17)-(17*17))+(AG44*17)+AI44+AJ44+AK44+AL44+AM44+AN44</f>
        <v>17</v>
      </c>
      <c r="AW44" s="428">
        <f t="shared" si="6"/>
        <v>17</v>
      </c>
      <c r="AX44" s="859">
        <f t="shared" si="12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3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970"/>
      <c r="Z45" s="271"/>
      <c r="AA45" s="274"/>
      <c r="AB45" s="271"/>
      <c r="AC45" s="426"/>
      <c r="AD45" s="432"/>
      <c r="AE45" s="294"/>
      <c r="AF45" s="272"/>
      <c r="AG45" s="297"/>
      <c r="AH45" s="257"/>
      <c r="AI45" s="259"/>
      <c r="AJ45" s="489"/>
      <c r="AK45" s="489"/>
      <c r="AL45" s="489"/>
      <c r="AM45" s="489"/>
      <c r="AN45" s="489"/>
      <c r="AO45" s="427"/>
      <c r="AP45" s="490"/>
      <c r="AS45" s="429"/>
      <c r="AX45" s="859">
        <f t="shared" si="12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3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/>
      <c r="X46" s="986"/>
      <c r="Y46" s="974"/>
      <c r="Z46" s="266"/>
      <c r="AA46" s="274"/>
      <c r="AB46" s="266"/>
      <c r="AC46" s="426"/>
      <c r="AD46" s="296"/>
      <c r="AE46" s="294"/>
      <c r="AF46" s="446"/>
      <c r="AG46" s="323"/>
      <c r="AH46" s="446"/>
      <c r="AI46" s="298"/>
      <c r="AJ46" s="299"/>
      <c r="AK46" s="299"/>
      <c r="AL46" s="299"/>
      <c r="AM46" s="299"/>
      <c r="AN46" s="299"/>
      <c r="AO46" s="427"/>
      <c r="AP46" s="447"/>
      <c r="AR46" s="428"/>
      <c r="AS46" s="429"/>
      <c r="AT46" s="428"/>
      <c r="AU46" s="428"/>
      <c r="AV46" s="428"/>
      <c r="AW46" s="428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3"/>
        <v>19</v>
      </c>
      <c r="J47" s="296"/>
      <c r="K47" s="380"/>
      <c r="L47" s="280"/>
      <c r="M47" s="256"/>
      <c r="N47" s="284" t="s">
        <v>406</v>
      </c>
      <c r="O47" s="285"/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19</v>
      </c>
      <c r="X47" s="986">
        <f t="shared" si="9"/>
        <v>2</v>
      </c>
      <c r="Y47" s="975"/>
      <c r="Z47" s="215"/>
      <c r="AA47" s="253"/>
      <c r="AB47" s="215"/>
      <c r="AC47" s="426">
        <f t="shared" si="0"/>
        <v>0</v>
      </c>
      <c r="AD47" s="280"/>
      <c r="AE47" s="256"/>
      <c r="AF47" s="284"/>
      <c r="AG47" s="285"/>
      <c r="AH47" s="284"/>
      <c r="AI47" s="492"/>
      <c r="AJ47" s="287">
        <v>0</v>
      </c>
      <c r="AK47" s="287">
        <v>0</v>
      </c>
      <c r="AL47" s="287">
        <v>0</v>
      </c>
      <c r="AM47" s="287">
        <v>0</v>
      </c>
      <c r="AN47" s="287"/>
      <c r="AO47" s="427">
        <f t="shared" si="1"/>
        <v>0</v>
      </c>
      <c r="AP47" s="493"/>
      <c r="AQ47" s="395"/>
      <c r="AR47" s="428">
        <f t="shared" si="2"/>
        <v>19</v>
      </c>
      <c r="AS47" s="429">
        <f t="shared" si="3"/>
        <v>19</v>
      </c>
      <c r="AT47" s="428">
        <f t="shared" si="4"/>
        <v>19</v>
      </c>
      <c r="AU47" s="428">
        <f t="shared" si="5"/>
        <v>36</v>
      </c>
      <c r="AV47" s="428" t="e">
        <f t="shared" ref="AV47:AV54" si="16">L47+N47+(P47*10)+R47+S47+T47+U47+V47+W47</f>
        <v>#VALUE!</v>
      </c>
      <c r="AW47" s="428" t="e">
        <f t="shared" si="6"/>
        <v>#VALUE!</v>
      </c>
      <c r="AX47" s="859">
        <f t="shared" si="12"/>
        <v>2</v>
      </c>
      <c r="AY47" s="859">
        <f t="shared" si="10"/>
        <v>0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3"/>
        <v>21</v>
      </c>
      <c r="J48" s="296"/>
      <c r="K48" s="380"/>
      <c r="L48" s="280"/>
      <c r="M48" s="256"/>
      <c r="N48" s="288" t="s">
        <v>459</v>
      </c>
      <c r="O48" s="285"/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21</v>
      </c>
      <c r="X48" s="986">
        <f t="shared" si="9"/>
        <v>4</v>
      </c>
      <c r="Y48" s="975"/>
      <c r="Z48" s="215"/>
      <c r="AA48" s="253"/>
      <c r="AB48" s="215"/>
      <c r="AC48" s="426">
        <f t="shared" si="0"/>
        <v>0</v>
      </c>
      <c r="AD48" s="280"/>
      <c r="AE48" s="256"/>
      <c r="AF48" s="288"/>
      <c r="AG48" s="285"/>
      <c r="AH48" s="288"/>
      <c r="AI48" s="492"/>
      <c r="AJ48" s="287">
        <v>0</v>
      </c>
      <c r="AK48" s="287">
        <v>0</v>
      </c>
      <c r="AL48" s="287">
        <v>0</v>
      </c>
      <c r="AM48" s="287">
        <v>0</v>
      </c>
      <c r="AN48" s="287">
        <v>0</v>
      </c>
      <c r="AO48" s="427">
        <f t="shared" si="1"/>
        <v>0</v>
      </c>
      <c r="AP48" s="447"/>
      <c r="AQ48" s="395"/>
      <c r="AR48" s="428">
        <f t="shared" si="2"/>
        <v>21</v>
      </c>
      <c r="AS48" s="429">
        <f t="shared" si="3"/>
        <v>21</v>
      </c>
      <c r="AT48" s="428">
        <f t="shared" si="4"/>
        <v>21</v>
      </c>
      <c r="AU48" s="428">
        <f t="shared" si="5"/>
        <v>72</v>
      </c>
      <c r="AV48" s="428" t="e">
        <f t="shared" si="16"/>
        <v>#VALUE!</v>
      </c>
      <c r="AW48" s="428" t="e">
        <f t="shared" si="6"/>
        <v>#VALUE!</v>
      </c>
      <c r="AX48" s="859">
        <f t="shared" si="12"/>
        <v>4</v>
      </c>
      <c r="AY48" s="859">
        <f t="shared" si="10"/>
        <v>0</v>
      </c>
      <c r="AZ48" s="454"/>
    </row>
    <row r="49" spans="1:52" s="46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3"/>
        <v>18</v>
      </c>
      <c r="J49" s="296"/>
      <c r="K49" s="380"/>
      <c r="L49" s="280"/>
      <c r="M49" s="256"/>
      <c r="N49" s="288" t="s">
        <v>441</v>
      </c>
      <c r="O49" s="285"/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18</v>
      </c>
      <c r="X49" s="986">
        <f t="shared" si="9"/>
        <v>1</v>
      </c>
      <c r="Y49" s="976"/>
      <c r="Z49" s="215"/>
      <c r="AA49" s="253"/>
      <c r="AB49" s="215"/>
      <c r="AC49" s="426">
        <f t="shared" si="0"/>
        <v>0</v>
      </c>
      <c r="AD49" s="280"/>
      <c r="AE49" s="256"/>
      <c r="AF49" s="494"/>
      <c r="AG49" s="495"/>
      <c r="AH49" s="494"/>
      <c r="AI49" s="496"/>
      <c r="AJ49" s="289">
        <v>0</v>
      </c>
      <c r="AK49" s="289">
        <v>0</v>
      </c>
      <c r="AL49" s="289">
        <v>0</v>
      </c>
      <c r="AM49" s="289">
        <v>0</v>
      </c>
      <c r="AN49" s="289">
        <v>0</v>
      </c>
      <c r="AO49" s="427">
        <f t="shared" si="1"/>
        <v>0</v>
      </c>
      <c r="AP49" s="424"/>
      <c r="AQ49" s="394"/>
      <c r="AR49" s="428">
        <f t="shared" si="2"/>
        <v>18</v>
      </c>
      <c r="AS49" s="429">
        <f t="shared" si="3"/>
        <v>18</v>
      </c>
      <c r="AT49" s="428">
        <f t="shared" si="4"/>
        <v>18</v>
      </c>
      <c r="AU49" s="428">
        <f t="shared" si="5"/>
        <v>18</v>
      </c>
      <c r="AV49" s="428" t="e">
        <f t="shared" si="16"/>
        <v>#VALUE!</v>
      </c>
      <c r="AW49" s="428" t="e">
        <f t="shared" si="6"/>
        <v>#VALUE!</v>
      </c>
      <c r="AX49" s="859">
        <f t="shared" si="12"/>
        <v>1</v>
      </c>
      <c r="AY49" s="859">
        <f t="shared" si="10"/>
        <v>0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3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975"/>
      <c r="Z50" s="215"/>
      <c r="AA50" s="215"/>
      <c r="AB50" s="215"/>
      <c r="AC50" s="426">
        <f t="shared" si="0"/>
        <v>0</v>
      </c>
      <c r="AD50" s="280"/>
      <c r="AE50" s="256"/>
      <c r="AF50" s="288"/>
      <c r="AG50" s="285"/>
      <c r="AH50" s="288"/>
      <c r="AI50" s="492"/>
      <c r="AJ50" s="287">
        <v>0</v>
      </c>
      <c r="AK50" s="287">
        <v>0</v>
      </c>
      <c r="AL50" s="287">
        <v>0</v>
      </c>
      <c r="AM50" s="287">
        <v>0</v>
      </c>
      <c r="AN50" s="287"/>
      <c r="AO50" s="427">
        <f t="shared" si="1"/>
        <v>0</v>
      </c>
      <c r="AP50" s="497" t="s">
        <v>139</v>
      </c>
      <c r="AQ50" s="395"/>
      <c r="AR50" s="428">
        <f t="shared" si="2"/>
        <v>0</v>
      </c>
      <c r="AS50" s="429">
        <f t="shared" si="3"/>
        <v>0</v>
      </c>
      <c r="AT50" s="428">
        <f t="shared" si="4"/>
        <v>0</v>
      </c>
      <c r="AU50" s="428">
        <f t="shared" si="5"/>
        <v>-306</v>
      </c>
      <c r="AV50" s="428">
        <f t="shared" si="16"/>
        <v>0</v>
      </c>
      <c r="AW50" s="428">
        <f t="shared" si="6"/>
        <v>-306</v>
      </c>
      <c r="AX50" s="859">
        <f>(I50+K50+M50+Q50)</f>
        <v>0</v>
      </c>
      <c r="AY50" s="859">
        <f t="shared" si="10"/>
        <v>0</v>
      </c>
      <c r="AZ50" s="454" t="s">
        <v>587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3"/>
        <v>17</v>
      </c>
      <c r="J51" s="296"/>
      <c r="K51" s="380"/>
      <c r="L51" s="280"/>
      <c r="M51" s="256"/>
      <c r="N51" s="288" t="s">
        <v>350</v>
      </c>
      <c r="O51" s="285"/>
      <c r="P51" s="286"/>
      <c r="Q51" s="259"/>
      <c r="R51" s="287"/>
      <c r="S51" s="287"/>
      <c r="T51" s="287"/>
      <c r="U51" s="287"/>
      <c r="V51" s="287"/>
      <c r="W51" s="261">
        <f t="shared" si="8"/>
        <v>17</v>
      </c>
      <c r="X51" s="986">
        <f t="shared" si="9"/>
        <v>0</v>
      </c>
      <c r="Y51" s="975"/>
      <c r="Z51" s="215"/>
      <c r="AA51" s="215"/>
      <c r="AB51" s="215"/>
      <c r="AC51" s="426"/>
      <c r="AD51" s="280"/>
      <c r="AE51" s="256"/>
      <c r="AF51" s="288"/>
      <c r="AG51" s="285"/>
      <c r="AH51" s="288"/>
      <c r="AI51" s="492"/>
      <c r="AJ51" s="287"/>
      <c r="AK51" s="287"/>
      <c r="AL51" s="287"/>
      <c r="AM51" s="287"/>
      <c r="AN51" s="287"/>
      <c r="AO51" s="427"/>
      <c r="AP51" s="497"/>
      <c r="AQ51" s="395"/>
      <c r="AR51" s="428"/>
      <c r="AS51" s="429"/>
      <c r="AT51" s="428"/>
      <c r="AU51" s="428"/>
      <c r="AV51" s="428"/>
      <c r="AW51" s="428"/>
      <c r="AX51" s="859">
        <f t="shared" si="12"/>
        <v>0</v>
      </c>
      <c r="AY51" s="859">
        <f t="shared" si="10"/>
        <v>0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3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/>
      <c r="X52" s="986"/>
      <c r="Y52" s="974"/>
      <c r="Z52" s="266"/>
      <c r="AA52" s="274"/>
      <c r="AB52" s="266"/>
      <c r="AC52" s="426"/>
      <c r="AD52" s="296"/>
      <c r="AE52" s="294"/>
      <c r="AF52" s="446"/>
      <c r="AG52" s="323"/>
      <c r="AH52" s="446"/>
      <c r="AI52" s="298"/>
      <c r="AJ52" s="299"/>
      <c r="AK52" s="299"/>
      <c r="AL52" s="299"/>
      <c r="AM52" s="299"/>
      <c r="AN52" s="299"/>
      <c r="AO52" s="427"/>
      <c r="AP52" s="447"/>
      <c r="AR52" s="428"/>
      <c r="AS52" s="429"/>
      <c r="AT52" s="428"/>
      <c r="AU52" s="428"/>
      <c r="AV52" s="428"/>
      <c r="AW52" s="428"/>
      <c r="AX52" s="859"/>
      <c r="AY52" s="859"/>
      <c r="AZ52" s="454"/>
    </row>
    <row r="53" spans="1:52" s="462" customFormat="1" ht="130.5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84" t="s">
        <v>513</v>
      </c>
      <c r="F53" s="253">
        <v>12</v>
      </c>
      <c r="G53" s="253" t="s">
        <v>141</v>
      </c>
      <c r="H53" s="253">
        <v>1</v>
      </c>
      <c r="I53" s="254">
        <f>F53+H53</f>
        <v>13</v>
      </c>
      <c r="J53" s="255"/>
      <c r="K53" s="379"/>
      <c r="L53" s="290" t="s">
        <v>407</v>
      </c>
      <c r="M53" s="256">
        <v>3</v>
      </c>
      <c r="N53" s="215" t="s">
        <v>344</v>
      </c>
      <c r="O53" s="258"/>
      <c r="P53" s="498" t="s">
        <v>514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16</v>
      </c>
      <c r="X53" s="986">
        <f t="shared" si="9"/>
        <v>-1</v>
      </c>
      <c r="Y53" s="975" t="s">
        <v>140</v>
      </c>
      <c r="Z53" s="253">
        <v>15</v>
      </c>
      <c r="AA53" s="253" t="s">
        <v>143</v>
      </c>
      <c r="AB53" s="253">
        <v>1</v>
      </c>
      <c r="AC53" s="426">
        <f t="shared" si="0"/>
        <v>16</v>
      </c>
      <c r="AD53" s="280"/>
      <c r="AE53" s="256"/>
      <c r="AF53" s="284" t="s">
        <v>144</v>
      </c>
      <c r="AG53" s="282">
        <v>2</v>
      </c>
      <c r="AH53" s="284"/>
      <c r="AI53" s="499"/>
      <c r="AJ53" s="291">
        <v>0</v>
      </c>
      <c r="AK53" s="291">
        <v>0</v>
      </c>
      <c r="AL53" s="291">
        <v>0</v>
      </c>
      <c r="AM53" s="291">
        <v>0</v>
      </c>
      <c r="AN53" s="291">
        <v>0</v>
      </c>
      <c r="AO53" s="427">
        <f t="shared" si="1"/>
        <v>18</v>
      </c>
      <c r="AP53" s="447"/>
      <c r="AQ53" s="395"/>
      <c r="AR53" s="428">
        <f t="shared" si="2"/>
        <v>16</v>
      </c>
      <c r="AS53" s="429">
        <f t="shared" si="3"/>
        <v>16</v>
      </c>
      <c r="AT53" s="428">
        <f t="shared" si="4"/>
        <v>16</v>
      </c>
      <c r="AU53" s="428">
        <f t="shared" si="5"/>
        <v>-18</v>
      </c>
      <c r="AV53" s="428" t="e">
        <f t="shared" si="16"/>
        <v>#VALUE!</v>
      </c>
      <c r="AW53" s="428" t="e">
        <f t="shared" si="6"/>
        <v>#VALUE!</v>
      </c>
      <c r="AX53" s="859">
        <f t="shared" si="12"/>
        <v>-1</v>
      </c>
      <c r="AY53" s="859">
        <f t="shared" si="10"/>
        <v>0</v>
      </c>
      <c r="AZ53" s="454"/>
    </row>
    <row r="54" spans="1:52" s="462" customFormat="1" ht="62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84" t="s">
        <v>515</v>
      </c>
      <c r="F54" s="253">
        <v>12</v>
      </c>
      <c r="G54" s="253" t="s">
        <v>346</v>
      </c>
      <c r="H54" s="253">
        <v>4</v>
      </c>
      <c r="I54" s="254">
        <f t="shared" ref="I54:I55" si="17">F54+H54</f>
        <v>16</v>
      </c>
      <c r="J54" s="255"/>
      <c r="K54" s="379"/>
      <c r="L54" s="290" t="s">
        <v>408</v>
      </c>
      <c r="M54" s="256">
        <v>3</v>
      </c>
      <c r="N54" s="284" t="s">
        <v>347</v>
      </c>
      <c r="O54" s="282"/>
      <c r="P54" s="500" t="s">
        <v>516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19</v>
      </c>
      <c r="X54" s="986">
        <f t="shared" si="9"/>
        <v>2</v>
      </c>
      <c r="Y54" s="975" t="s">
        <v>214</v>
      </c>
      <c r="Z54" s="253">
        <v>12</v>
      </c>
      <c r="AA54" s="253" t="s">
        <v>145</v>
      </c>
      <c r="AB54" s="253">
        <v>4</v>
      </c>
      <c r="AC54" s="426">
        <f t="shared" si="0"/>
        <v>16</v>
      </c>
      <c r="AD54" s="280" t="s">
        <v>200</v>
      </c>
      <c r="AE54" s="256">
        <v>3</v>
      </c>
      <c r="AF54" s="284" t="s">
        <v>146</v>
      </c>
      <c r="AG54" s="282">
        <v>4</v>
      </c>
      <c r="AH54" s="284"/>
      <c r="AI54" s="499"/>
      <c r="AJ54" s="291">
        <v>0</v>
      </c>
      <c r="AK54" s="291">
        <v>0</v>
      </c>
      <c r="AL54" s="291">
        <v>0</v>
      </c>
      <c r="AM54" s="291">
        <v>0</v>
      </c>
      <c r="AN54" s="291">
        <v>0</v>
      </c>
      <c r="AO54" s="427">
        <f t="shared" si="1"/>
        <v>23</v>
      </c>
      <c r="AP54" s="447"/>
      <c r="AQ54" s="395"/>
      <c r="AR54" s="428">
        <f t="shared" si="2"/>
        <v>19</v>
      </c>
      <c r="AS54" s="429">
        <f t="shared" si="3"/>
        <v>19</v>
      </c>
      <c r="AT54" s="428">
        <f t="shared" si="4"/>
        <v>19</v>
      </c>
      <c r="AU54" s="428">
        <f t="shared" si="5"/>
        <v>36</v>
      </c>
      <c r="AV54" s="428" t="e">
        <f t="shared" si="16"/>
        <v>#VALUE!</v>
      </c>
      <c r="AW54" s="428" t="e">
        <f t="shared" si="6"/>
        <v>#VALUE!</v>
      </c>
      <c r="AX54" s="859">
        <f t="shared" si="12"/>
        <v>2</v>
      </c>
      <c r="AY54" s="859">
        <f t="shared" si="10"/>
        <v>0</v>
      </c>
      <c r="AZ54" s="454"/>
    </row>
    <row r="55" spans="1:52" ht="58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84" t="s">
        <v>517</v>
      </c>
      <c r="F55" s="215">
        <v>6</v>
      </c>
      <c r="G55" s="253" t="s">
        <v>518</v>
      </c>
      <c r="H55" s="253">
        <v>10</v>
      </c>
      <c r="I55" s="254">
        <f t="shared" si="17"/>
        <v>16</v>
      </c>
      <c r="J55" s="255"/>
      <c r="K55" s="379"/>
      <c r="L55" s="290" t="s">
        <v>519</v>
      </c>
      <c r="M55" s="256">
        <v>3</v>
      </c>
      <c r="N55" s="253" t="s">
        <v>142</v>
      </c>
      <c r="O55" s="258"/>
      <c r="P55" s="501" t="s">
        <v>520</v>
      </c>
      <c r="Q55" s="306"/>
      <c r="R55" s="293"/>
      <c r="S55" s="293"/>
      <c r="T55" s="293"/>
      <c r="U55" s="293"/>
      <c r="V55" s="293"/>
      <c r="W55" s="261">
        <f t="shared" si="8"/>
        <v>19</v>
      </c>
      <c r="X55" s="986">
        <f t="shared" si="9"/>
        <v>2</v>
      </c>
      <c r="Y55" s="983"/>
      <c r="Z55" s="502"/>
      <c r="AA55" s="502"/>
      <c r="AB55" s="502"/>
      <c r="AC55" s="502"/>
      <c r="AD55" s="502"/>
      <c r="AE55" s="502"/>
      <c r="AF55" s="502"/>
      <c r="AG55" s="502"/>
      <c r="AH55" s="502"/>
      <c r="AI55" s="502"/>
      <c r="AJ55" s="502"/>
      <c r="AK55" s="502"/>
      <c r="AL55" s="502"/>
      <c r="AM55" s="502"/>
      <c r="AN55" s="502"/>
      <c r="AO55" s="502"/>
      <c r="AP55" s="502"/>
      <c r="AX55" s="859">
        <f t="shared" si="12"/>
        <v>2</v>
      </c>
      <c r="AY55" s="859">
        <f t="shared" si="10"/>
        <v>0</v>
      </c>
      <c r="AZ55" s="454"/>
    </row>
    <row r="56" spans="1:52" s="463" customFormat="1" ht="18.5" x14ac:dyDescent="0.35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3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/>
      <c r="X56" s="986"/>
      <c r="Y56" s="976"/>
      <c r="Z56" s="506"/>
      <c r="AA56" s="253"/>
      <c r="AB56" s="506"/>
      <c r="AC56" s="426"/>
      <c r="AD56" s="280"/>
      <c r="AE56" s="256"/>
      <c r="AF56" s="317"/>
      <c r="AG56" s="262"/>
      <c r="AH56" s="317"/>
      <c r="AI56" s="263"/>
      <c r="AJ56" s="264"/>
      <c r="AK56" s="264"/>
      <c r="AL56" s="264"/>
      <c r="AM56" s="264"/>
      <c r="AN56" s="264"/>
      <c r="AO56" s="427"/>
      <c r="AP56" s="424"/>
      <c r="AQ56" s="394"/>
      <c r="AR56" s="428"/>
      <c r="AS56" s="429"/>
      <c r="AT56" s="428"/>
      <c r="AU56" s="428"/>
      <c r="AV56" s="428"/>
      <c r="AW56" s="428"/>
      <c r="AX56" s="859"/>
      <c r="AY56" s="859"/>
      <c r="AZ56" s="454"/>
    </row>
    <row r="57" spans="1:52" s="463" customFormat="1" ht="46.5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501</v>
      </c>
      <c r="F57" s="215">
        <v>16</v>
      </c>
      <c r="G57" s="253" t="s">
        <v>133</v>
      </c>
      <c r="H57" s="215">
        <v>3</v>
      </c>
      <c r="I57" s="254">
        <f t="shared" si="13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986">
        <f t="shared" si="9"/>
        <v>2</v>
      </c>
      <c r="Y57" s="976" t="s">
        <v>132</v>
      </c>
      <c r="Z57" s="215">
        <v>14</v>
      </c>
      <c r="AA57" s="253" t="s">
        <v>133</v>
      </c>
      <c r="AB57" s="215">
        <v>3</v>
      </c>
      <c r="AC57" s="426">
        <f t="shared" ref="AC57:AC68" si="18">Z57+AB57</f>
        <v>17</v>
      </c>
      <c r="AD57" s="280" t="s">
        <v>211</v>
      </c>
      <c r="AE57" s="256">
        <v>3</v>
      </c>
      <c r="AF57" s="317"/>
      <c r="AG57" s="262"/>
      <c r="AH57" s="317"/>
      <c r="AI57" s="263"/>
      <c r="AJ57" s="264"/>
      <c r="AK57" s="264"/>
      <c r="AL57" s="264"/>
      <c r="AM57" s="264"/>
      <c r="AN57" s="264"/>
      <c r="AO57" s="427">
        <f t="shared" ref="AO57:AO68" si="19">AC57+AE57+AG57+AI57+AJ57+AK57+AL57+AM57+AN57</f>
        <v>20</v>
      </c>
      <c r="AP57" s="424"/>
      <c r="AQ57" s="394"/>
      <c r="AR57" s="428">
        <f t="shared" ref="AR57:AR68" si="20">I57+M57</f>
        <v>19</v>
      </c>
      <c r="AS57" s="429">
        <f t="shared" ref="AS57:AS68" si="21">AR57+O57</f>
        <v>19</v>
      </c>
      <c r="AT57" s="428">
        <f t="shared" ref="AT57:AT68" si="22">AR57</f>
        <v>19</v>
      </c>
      <c r="AU57" s="428">
        <f t="shared" ref="AU57:AU68" si="23">(((I57+M57)*18)-(17*18))+(O57*10)+Q57+R57+S57+T57+U57+V57</f>
        <v>36</v>
      </c>
      <c r="AV57" s="428">
        <f t="shared" ref="AV57:AV68" si="24">L57+N57+(P57*10)+R57+S57+T57+U57+V57+W57</f>
        <v>19</v>
      </c>
      <c r="AW57" s="428">
        <f t="shared" ref="AW57:AW68" si="25">AU57+AV57</f>
        <v>55</v>
      </c>
      <c r="AX57" s="859">
        <f t="shared" si="12"/>
        <v>2</v>
      </c>
      <c r="AY57" s="859">
        <f t="shared" si="10"/>
        <v>0</v>
      </c>
      <c r="AZ57" s="454"/>
    </row>
    <row r="58" spans="1:52" s="463" customFormat="1" ht="46.5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500</v>
      </c>
      <c r="F58" s="215">
        <v>12</v>
      </c>
      <c r="G58" s="318" t="s">
        <v>367</v>
      </c>
      <c r="H58" s="215">
        <v>8</v>
      </c>
      <c r="I58" s="254">
        <f t="shared" si="13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986">
        <f t="shared" si="9"/>
        <v>3</v>
      </c>
      <c r="Y58" s="976" t="s">
        <v>134</v>
      </c>
      <c r="Z58" s="215">
        <v>12</v>
      </c>
      <c r="AA58" s="253" t="s">
        <v>161</v>
      </c>
      <c r="AB58" s="215">
        <v>4</v>
      </c>
      <c r="AC58" s="426">
        <f t="shared" si="18"/>
        <v>16</v>
      </c>
      <c r="AD58" s="280" t="s">
        <v>206</v>
      </c>
      <c r="AE58" s="256">
        <v>3</v>
      </c>
      <c r="AF58" s="317"/>
      <c r="AG58" s="262"/>
      <c r="AH58" s="317"/>
      <c r="AI58" s="263"/>
      <c r="AJ58" s="264"/>
      <c r="AK58" s="264"/>
      <c r="AL58" s="264"/>
      <c r="AM58" s="264"/>
      <c r="AN58" s="264"/>
      <c r="AO58" s="427">
        <f t="shared" si="19"/>
        <v>19</v>
      </c>
      <c r="AP58" s="424"/>
      <c r="AQ58" s="394"/>
      <c r="AR58" s="428">
        <f t="shared" si="20"/>
        <v>20</v>
      </c>
      <c r="AS58" s="429">
        <f t="shared" si="21"/>
        <v>20</v>
      </c>
      <c r="AT58" s="428">
        <f t="shared" si="22"/>
        <v>20</v>
      </c>
      <c r="AU58" s="428">
        <f t="shared" si="23"/>
        <v>54</v>
      </c>
      <c r="AV58" s="428">
        <f t="shared" si="24"/>
        <v>20</v>
      </c>
      <c r="AW58" s="428">
        <f t="shared" si="25"/>
        <v>74</v>
      </c>
      <c r="AX58" s="859">
        <f t="shared" si="12"/>
        <v>3</v>
      </c>
      <c r="AY58" s="859">
        <f t="shared" si="10"/>
        <v>0</v>
      </c>
      <c r="AZ58" s="454"/>
    </row>
    <row r="59" spans="1:52" s="46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502</v>
      </c>
      <c r="F59" s="215">
        <v>14</v>
      </c>
      <c r="G59" s="253" t="s">
        <v>368</v>
      </c>
      <c r="H59" s="215">
        <v>4</v>
      </c>
      <c r="I59" s="254">
        <f t="shared" si="13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986">
        <f t="shared" si="9"/>
        <v>1</v>
      </c>
      <c r="Y59" s="976" t="s">
        <v>135</v>
      </c>
      <c r="Z59" s="215">
        <v>14</v>
      </c>
      <c r="AA59" s="253" t="s">
        <v>136</v>
      </c>
      <c r="AB59" s="215">
        <v>4</v>
      </c>
      <c r="AC59" s="426">
        <f t="shared" si="18"/>
        <v>18</v>
      </c>
      <c r="AD59" s="280"/>
      <c r="AE59" s="256"/>
      <c r="AF59" s="317"/>
      <c r="AG59" s="262"/>
      <c r="AH59" s="317"/>
      <c r="AI59" s="263"/>
      <c r="AJ59" s="264"/>
      <c r="AK59" s="264"/>
      <c r="AL59" s="264"/>
      <c r="AM59" s="264"/>
      <c r="AN59" s="264"/>
      <c r="AO59" s="427">
        <f t="shared" si="19"/>
        <v>18</v>
      </c>
      <c r="AP59" s="424"/>
      <c r="AQ59" s="394"/>
      <c r="AR59" s="428">
        <f t="shared" si="20"/>
        <v>18</v>
      </c>
      <c r="AS59" s="429">
        <f t="shared" si="21"/>
        <v>18</v>
      </c>
      <c r="AT59" s="428">
        <f t="shared" si="22"/>
        <v>18</v>
      </c>
      <c r="AU59" s="428">
        <f t="shared" si="23"/>
        <v>18</v>
      </c>
      <c r="AV59" s="428">
        <f t="shared" si="24"/>
        <v>18</v>
      </c>
      <c r="AW59" s="428">
        <f t="shared" si="25"/>
        <v>36</v>
      </c>
      <c r="AX59" s="859">
        <f t="shared" si="12"/>
        <v>1</v>
      </c>
      <c r="AY59" s="859">
        <f t="shared" si="10"/>
        <v>0</v>
      </c>
      <c r="AZ59" s="454"/>
    </row>
    <row r="60" spans="1:52" s="462" customFormat="1" ht="18.5" x14ac:dyDescent="0.35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3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/>
      <c r="X60" s="986"/>
      <c r="Y60" s="976"/>
      <c r="Z60" s="339"/>
      <c r="AA60" s="253"/>
      <c r="AB60" s="339"/>
      <c r="AC60" s="426"/>
      <c r="AD60" s="280"/>
      <c r="AE60" s="256"/>
      <c r="AF60" s="339"/>
      <c r="AG60" s="323"/>
      <c r="AH60" s="339"/>
      <c r="AI60" s="298"/>
      <c r="AJ60" s="299"/>
      <c r="AK60" s="299"/>
      <c r="AL60" s="299"/>
      <c r="AM60" s="299"/>
      <c r="AN60" s="299"/>
      <c r="AO60" s="427"/>
      <c r="AP60" s="447"/>
      <c r="AQ60" s="395"/>
      <c r="AR60" s="428"/>
      <c r="AS60" s="429"/>
      <c r="AT60" s="428"/>
      <c r="AU60" s="428"/>
      <c r="AV60" s="428"/>
      <c r="AW60" s="428"/>
      <c r="AX60" s="859"/>
      <c r="AY60" s="859"/>
      <c r="AZ60" s="454"/>
    </row>
    <row r="61" spans="1:52" s="46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3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976" t="s">
        <v>137</v>
      </c>
      <c r="Z61" s="319">
        <v>20</v>
      </c>
      <c r="AA61" s="253"/>
      <c r="AB61" s="319"/>
      <c r="AC61" s="426">
        <f t="shared" si="18"/>
        <v>20</v>
      </c>
      <c r="AD61" s="508"/>
      <c r="AE61" s="321"/>
      <c r="AF61" s="317"/>
      <c r="AG61" s="262"/>
      <c r="AH61" s="317"/>
      <c r="AI61" s="263"/>
      <c r="AJ61" s="264"/>
      <c r="AK61" s="264"/>
      <c r="AL61" s="264"/>
      <c r="AM61" s="264"/>
      <c r="AN61" s="264"/>
      <c r="AO61" s="427">
        <f t="shared" si="19"/>
        <v>20</v>
      </c>
      <c r="AP61" s="424"/>
      <c r="AQ61" s="394"/>
      <c r="AR61" s="428">
        <f t="shared" si="20"/>
        <v>21</v>
      </c>
      <c r="AS61" s="429">
        <f t="shared" si="21"/>
        <v>21</v>
      </c>
      <c r="AT61" s="428">
        <f t="shared" si="22"/>
        <v>21</v>
      </c>
      <c r="AU61" s="428">
        <f t="shared" si="23"/>
        <v>72</v>
      </c>
      <c r="AV61" s="428">
        <f t="shared" si="24"/>
        <v>21</v>
      </c>
      <c r="AW61" s="428">
        <f t="shared" si="25"/>
        <v>93</v>
      </c>
      <c r="AX61" s="859">
        <f t="shared" si="12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3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/>
      <c r="X62" s="986"/>
      <c r="Y62" s="974"/>
      <c r="Z62" s="266"/>
      <c r="AA62" s="274"/>
      <c r="AB62" s="266"/>
      <c r="AC62" s="426"/>
      <c r="AD62" s="296"/>
      <c r="AE62" s="294"/>
      <c r="AF62" s="446"/>
      <c r="AG62" s="323"/>
      <c r="AH62" s="446"/>
      <c r="AI62" s="298"/>
      <c r="AJ62" s="299"/>
      <c r="AK62" s="299"/>
      <c r="AL62" s="299"/>
      <c r="AM62" s="299"/>
      <c r="AN62" s="299"/>
      <c r="AO62" s="427"/>
      <c r="AP62" s="447"/>
      <c r="AR62" s="428"/>
      <c r="AS62" s="429"/>
      <c r="AT62" s="428"/>
      <c r="AU62" s="428"/>
      <c r="AV62" s="428"/>
      <c r="AW62" s="428"/>
      <c r="AX62" s="859"/>
      <c r="AY62" s="859"/>
      <c r="AZ62" s="454"/>
    </row>
    <row r="63" spans="1:52" s="462" customFormat="1" ht="108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92" t="s">
        <v>370</v>
      </c>
      <c r="F63" s="253">
        <v>24</v>
      </c>
      <c r="G63" s="253">
        <v>0</v>
      </c>
      <c r="H63" s="253">
        <v>0</v>
      </c>
      <c r="I63" s="254">
        <f t="shared" si="13"/>
        <v>24</v>
      </c>
      <c r="J63" s="280"/>
      <c r="K63" s="379"/>
      <c r="L63" s="255"/>
      <c r="M63" s="256"/>
      <c r="N63" s="322" t="s">
        <v>430</v>
      </c>
      <c r="O63" s="323">
        <v>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24</v>
      </c>
      <c r="X63" s="986">
        <f t="shared" si="9"/>
        <v>7</v>
      </c>
      <c r="Y63" s="975"/>
      <c r="Z63" s="253"/>
      <c r="AA63" s="253"/>
      <c r="AB63" s="253"/>
      <c r="AC63" s="426">
        <f t="shared" si="18"/>
        <v>0</v>
      </c>
      <c r="AD63" s="280"/>
      <c r="AE63" s="256"/>
      <c r="AF63" s="322"/>
      <c r="AG63" s="323"/>
      <c r="AH63" s="322"/>
      <c r="AI63" s="298"/>
      <c r="AJ63" s="299"/>
      <c r="AK63" s="299"/>
      <c r="AL63" s="299"/>
      <c r="AM63" s="299"/>
      <c r="AN63" s="299"/>
      <c r="AO63" s="427">
        <f t="shared" si="19"/>
        <v>0</v>
      </c>
      <c r="AP63" s="447"/>
      <c r="AQ63" s="395"/>
      <c r="AR63" s="428">
        <f t="shared" si="20"/>
        <v>24</v>
      </c>
      <c r="AS63" s="429">
        <f t="shared" si="21"/>
        <v>24</v>
      </c>
      <c r="AT63" s="428">
        <f t="shared" si="22"/>
        <v>24</v>
      </c>
      <c r="AU63" s="428">
        <f t="shared" si="23"/>
        <v>126</v>
      </c>
      <c r="AV63" s="428" t="e">
        <f t="shared" si="24"/>
        <v>#VALUE!</v>
      </c>
      <c r="AW63" s="428" t="e">
        <f t="shared" si="25"/>
        <v>#VALUE!</v>
      </c>
      <c r="AX63" s="859">
        <f t="shared" si="12"/>
        <v>7</v>
      </c>
      <c r="AY63" s="859">
        <f t="shared" si="10"/>
        <v>0</v>
      </c>
      <c r="AZ63" s="454"/>
    </row>
    <row r="64" spans="1:52" s="462" customFormat="1" ht="93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92" t="s">
        <v>371</v>
      </c>
      <c r="F64" s="253">
        <v>25</v>
      </c>
      <c r="G64" s="253">
        <v>0</v>
      </c>
      <c r="H64" s="253">
        <v>0</v>
      </c>
      <c r="I64" s="254">
        <f t="shared" si="13"/>
        <v>25</v>
      </c>
      <c r="J64" s="280"/>
      <c r="K64" s="379"/>
      <c r="L64" s="255"/>
      <c r="M64" s="256"/>
      <c r="N64" s="322" t="s">
        <v>431</v>
      </c>
      <c r="O64" s="323"/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975"/>
      <c r="Z64" s="253"/>
      <c r="AA64" s="253"/>
      <c r="AB64" s="253"/>
      <c r="AC64" s="426">
        <f t="shared" si="18"/>
        <v>0</v>
      </c>
      <c r="AD64" s="280"/>
      <c r="AE64" s="256"/>
      <c r="AF64" s="322"/>
      <c r="AG64" s="323"/>
      <c r="AH64" s="322"/>
      <c r="AI64" s="298"/>
      <c r="AJ64" s="299"/>
      <c r="AK64" s="299"/>
      <c r="AL64" s="299"/>
      <c r="AM64" s="299"/>
      <c r="AN64" s="299"/>
      <c r="AO64" s="427">
        <f t="shared" si="19"/>
        <v>0</v>
      </c>
      <c r="AP64" s="447"/>
      <c r="AQ64" s="395"/>
      <c r="AR64" s="428">
        <f t="shared" si="20"/>
        <v>25</v>
      </c>
      <c r="AS64" s="429">
        <f t="shared" si="21"/>
        <v>25</v>
      </c>
      <c r="AT64" s="428">
        <f t="shared" si="22"/>
        <v>25</v>
      </c>
      <c r="AU64" s="428">
        <f t="shared" si="23"/>
        <v>144</v>
      </c>
      <c r="AV64" s="428" t="e">
        <f t="shared" si="24"/>
        <v>#VALUE!</v>
      </c>
      <c r="AW64" s="428" t="e">
        <f t="shared" si="25"/>
        <v>#VALUE!</v>
      </c>
      <c r="AX64" s="859">
        <f t="shared" si="12"/>
        <v>8</v>
      </c>
      <c r="AY64" s="859">
        <f t="shared" si="10"/>
        <v>0</v>
      </c>
      <c r="AZ64" s="454"/>
    </row>
    <row r="65" spans="1:52" s="523" customFormat="1" ht="18.5" x14ac:dyDescent="0.35">
      <c r="A65" s="101"/>
      <c r="B65" s="509"/>
      <c r="C65" s="509"/>
      <c r="D65" s="510"/>
      <c r="E65" s="511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/>
      <c r="X65" s="986"/>
      <c r="Y65" s="984"/>
      <c r="Z65" s="512"/>
      <c r="AA65" s="512"/>
      <c r="AB65" s="512"/>
      <c r="AC65" s="426"/>
      <c r="AD65" s="520"/>
      <c r="AE65" s="514"/>
      <c r="AF65" s="515"/>
      <c r="AG65" s="516"/>
      <c r="AH65" s="515"/>
      <c r="AI65" s="517"/>
      <c r="AJ65" s="518"/>
      <c r="AK65" s="518"/>
      <c r="AL65" s="518"/>
      <c r="AM65" s="518"/>
      <c r="AN65" s="518"/>
      <c r="AO65" s="427"/>
      <c r="AP65" s="521"/>
      <c r="AQ65" s="522"/>
      <c r="AR65" s="428"/>
      <c r="AS65" s="429"/>
      <c r="AT65" s="428"/>
      <c r="AU65" s="428"/>
      <c r="AV65" s="428"/>
      <c r="AW65" s="428"/>
      <c r="AX65" s="859"/>
      <c r="AY65" s="859"/>
      <c r="AZ65" s="454"/>
    </row>
    <row r="66" spans="1:52" s="463" customFormat="1" ht="18.5" x14ac:dyDescent="0.35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3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/>
      <c r="X66" s="986"/>
      <c r="Y66" s="976"/>
      <c r="Z66" s="506"/>
      <c r="AA66" s="253"/>
      <c r="AB66" s="506"/>
      <c r="AC66" s="426"/>
      <c r="AD66" s="280"/>
      <c r="AE66" s="256"/>
      <c r="AF66" s="317"/>
      <c r="AG66" s="262"/>
      <c r="AH66" s="317"/>
      <c r="AI66" s="263"/>
      <c r="AJ66" s="264"/>
      <c r="AK66" s="264"/>
      <c r="AL66" s="264"/>
      <c r="AM66" s="264"/>
      <c r="AN66" s="264"/>
      <c r="AO66" s="427"/>
      <c r="AP66" s="424"/>
      <c r="AQ66" s="394"/>
      <c r="AR66" s="428"/>
      <c r="AS66" s="429"/>
      <c r="AT66" s="428"/>
      <c r="AU66" s="428"/>
      <c r="AV66" s="428"/>
      <c r="AW66" s="428"/>
      <c r="AX66" s="859"/>
      <c r="AY66" s="859"/>
      <c r="AZ66" s="454"/>
    </row>
    <row r="67" spans="1:52" s="46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3"/>
        <v>19</v>
      </c>
      <c r="J67" s="274"/>
      <c r="K67" s="379"/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19</v>
      </c>
      <c r="X67" s="986">
        <f t="shared" si="9"/>
        <v>2</v>
      </c>
      <c r="Y67" s="976" t="s">
        <v>129</v>
      </c>
      <c r="Z67" s="215">
        <v>12</v>
      </c>
      <c r="AA67" s="253" t="s">
        <v>219</v>
      </c>
      <c r="AB67" s="215">
        <v>7</v>
      </c>
      <c r="AC67" s="426">
        <f t="shared" si="18"/>
        <v>19</v>
      </c>
      <c r="AD67" s="280"/>
      <c r="AE67" s="256"/>
      <c r="AF67" s="317"/>
      <c r="AG67" s="262"/>
      <c r="AH67" s="317"/>
      <c r="AI67" s="263"/>
      <c r="AJ67" s="264"/>
      <c r="AK67" s="264"/>
      <c r="AL67" s="264"/>
      <c r="AM67" s="264"/>
      <c r="AN67" s="264"/>
      <c r="AO67" s="427">
        <f t="shared" si="19"/>
        <v>19</v>
      </c>
      <c r="AP67" s="424"/>
      <c r="AQ67" s="394"/>
      <c r="AR67" s="428">
        <f t="shared" si="20"/>
        <v>19</v>
      </c>
      <c r="AS67" s="429">
        <f t="shared" si="21"/>
        <v>19</v>
      </c>
      <c r="AT67" s="428">
        <f t="shared" si="22"/>
        <v>19</v>
      </c>
      <c r="AU67" s="428">
        <f t="shared" si="23"/>
        <v>36</v>
      </c>
      <c r="AV67" s="428">
        <f t="shared" si="24"/>
        <v>19</v>
      </c>
      <c r="AW67" s="428">
        <f t="shared" si="25"/>
        <v>55</v>
      </c>
      <c r="AX67" s="859">
        <f t="shared" si="12"/>
        <v>2</v>
      </c>
      <c r="AY67" s="859">
        <f t="shared" si="10"/>
        <v>0</v>
      </c>
      <c r="AZ67" s="454"/>
    </row>
    <row r="68" spans="1:52" s="46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3"/>
        <v>15</v>
      </c>
      <c r="J68" s="274"/>
      <c r="K68" s="379"/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18</v>
      </c>
      <c r="X68" s="986">
        <f t="shared" si="9"/>
        <v>1</v>
      </c>
      <c r="Y68" s="976" t="s">
        <v>130</v>
      </c>
      <c r="Z68" s="215">
        <v>12</v>
      </c>
      <c r="AA68" s="253" t="s">
        <v>131</v>
      </c>
      <c r="AB68" s="215">
        <v>5</v>
      </c>
      <c r="AC68" s="426">
        <f t="shared" si="18"/>
        <v>17</v>
      </c>
      <c r="AD68" s="280" t="s">
        <v>207</v>
      </c>
      <c r="AE68" s="256">
        <v>3</v>
      </c>
      <c r="AF68" s="317"/>
      <c r="AG68" s="262"/>
      <c r="AH68" s="317"/>
      <c r="AI68" s="263"/>
      <c r="AJ68" s="264"/>
      <c r="AK68" s="264"/>
      <c r="AL68" s="264"/>
      <c r="AM68" s="264"/>
      <c r="AN68" s="264"/>
      <c r="AO68" s="427">
        <f t="shared" si="19"/>
        <v>20</v>
      </c>
      <c r="AP68" s="424"/>
      <c r="AQ68" s="394"/>
      <c r="AR68" s="428">
        <f t="shared" si="20"/>
        <v>18</v>
      </c>
      <c r="AS68" s="429">
        <f t="shared" si="21"/>
        <v>18</v>
      </c>
      <c r="AT68" s="428">
        <f t="shared" si="22"/>
        <v>18</v>
      </c>
      <c r="AU68" s="428">
        <f t="shared" si="23"/>
        <v>18</v>
      </c>
      <c r="AV68" s="428" t="e">
        <f t="shared" si="24"/>
        <v>#VALUE!</v>
      </c>
      <c r="AW68" s="428" t="e">
        <f t="shared" si="25"/>
        <v>#VALUE!</v>
      </c>
      <c r="AX68" s="859">
        <f t="shared" si="12"/>
        <v>1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3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>
        <f t="shared" si="8"/>
        <v>0</v>
      </c>
      <c r="X69" s="986"/>
      <c r="Y69" s="974"/>
      <c r="Z69" s="271"/>
      <c r="AA69" s="274"/>
      <c r="AB69" s="271"/>
      <c r="AC69" s="426"/>
      <c r="AD69" s="296"/>
      <c r="AE69" s="294"/>
      <c r="AF69" s="446"/>
      <c r="AG69" s="323"/>
      <c r="AH69" s="446"/>
      <c r="AI69" s="298"/>
      <c r="AJ69" s="299"/>
      <c r="AK69" s="299"/>
      <c r="AL69" s="299"/>
      <c r="AM69" s="299"/>
      <c r="AN69" s="299"/>
      <c r="AO69" s="427"/>
      <c r="AP69" s="447"/>
      <c r="AR69" s="428"/>
      <c r="AS69" s="429"/>
      <c r="AT69" s="428"/>
      <c r="AU69" s="428"/>
      <c r="AV69" s="428"/>
      <c r="AW69" s="428"/>
      <c r="AX69" s="859"/>
      <c r="AY69" s="859"/>
    </row>
    <row r="70" spans="1:52" s="394" customFormat="1" ht="18.5" x14ac:dyDescent="0.35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3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980"/>
      <c r="Z70" s="271"/>
      <c r="AA70" s="274"/>
      <c r="AB70" s="271"/>
      <c r="AC70" s="426">
        <f>Z70+AB70</f>
        <v>0</v>
      </c>
      <c r="AD70" s="296"/>
      <c r="AE70" s="294"/>
      <c r="AF70" s="277"/>
      <c r="AG70" s="262"/>
      <c r="AH70" s="277"/>
      <c r="AI70" s="263"/>
      <c r="AJ70" s="264"/>
      <c r="AK70" s="264"/>
      <c r="AL70" s="264"/>
      <c r="AM70" s="264"/>
      <c r="AN70" s="264"/>
      <c r="AO70" s="427">
        <f>AC70+AE70+AG70+AI70+AJ70+AK70+AL70+AM70+AN70</f>
        <v>0</v>
      </c>
      <c r="AP70" s="424"/>
      <c r="AR70" s="428">
        <f>I70+M70</f>
        <v>8</v>
      </c>
      <c r="AS70" s="429">
        <f>AR70+O70</f>
        <v>8</v>
      </c>
      <c r="AT70" s="428">
        <f>AR70</f>
        <v>8</v>
      </c>
      <c r="AU70" s="428">
        <f>(((I70+M70)*18)-(17*18))+(O70*10)+Q70+R70+S70+T70+U70+V70</f>
        <v>-162</v>
      </c>
      <c r="AV70" s="428">
        <f>L70+N70+(P70*10)+R70+S70+T70+U70+V70+W70</f>
        <v>8</v>
      </c>
      <c r="AW70" s="428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2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3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85"/>
      <c r="Z71" s="271"/>
      <c r="AA71" s="274"/>
      <c r="AB71" s="271"/>
      <c r="AC71" s="426"/>
      <c r="AD71" s="296"/>
      <c r="AE71" s="294"/>
      <c r="AF71" s="277"/>
      <c r="AG71" s="262"/>
      <c r="AH71" s="277"/>
      <c r="AI71" s="263"/>
      <c r="AJ71" s="264"/>
      <c r="AK71" s="264"/>
      <c r="AL71" s="264"/>
      <c r="AM71" s="264"/>
      <c r="AN71" s="264"/>
      <c r="AO71" s="427"/>
      <c r="AP71" s="424"/>
      <c r="AR71" s="428"/>
      <c r="AS71" s="429"/>
      <c r="AT71" s="428"/>
      <c r="AU71" s="428"/>
      <c r="AV71" s="428"/>
      <c r="AW71" s="428"/>
      <c r="AX71" s="859">
        <f t="shared" ref="AX71:AX74" si="26">(I71+K71+M71+Q71)</f>
        <v>7</v>
      </c>
      <c r="AY71" s="859">
        <f t="shared" si="10"/>
        <v>0</v>
      </c>
    </row>
    <row r="72" spans="1:52" s="394" customFormat="1" ht="18.5" x14ac:dyDescent="0.35">
      <c r="A72" s="18"/>
      <c r="B72" s="266"/>
      <c r="C72" s="266"/>
      <c r="D72" s="525"/>
      <c r="E72" s="292"/>
      <c r="F72" s="215"/>
      <c r="G72" s="274"/>
      <c r="H72" s="271"/>
      <c r="I72" s="279"/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0</v>
      </c>
      <c r="X72" s="986"/>
      <c r="Y72" s="980"/>
      <c r="Z72" s="271"/>
      <c r="AA72" s="274"/>
      <c r="AB72" s="271"/>
      <c r="AC72" s="426"/>
      <c r="AD72" s="296"/>
      <c r="AE72" s="294"/>
      <c r="AF72" s="277"/>
      <c r="AG72" s="262"/>
      <c r="AH72" s="277"/>
      <c r="AI72" s="263"/>
      <c r="AJ72" s="264"/>
      <c r="AK72" s="264"/>
      <c r="AL72" s="264"/>
      <c r="AM72" s="264"/>
      <c r="AN72" s="264"/>
      <c r="AO72" s="427"/>
      <c r="AP72" s="424"/>
      <c r="AR72" s="428"/>
      <c r="AS72" s="429"/>
      <c r="AT72" s="428"/>
      <c r="AU72" s="428"/>
      <c r="AV72" s="428"/>
      <c r="AW72" s="428"/>
      <c r="AX72" s="859">
        <f t="shared" si="26"/>
        <v>0</v>
      </c>
      <c r="AY72" s="859">
        <f t="shared" si="10"/>
        <v>0</v>
      </c>
    </row>
    <row r="73" spans="1:52" s="394" customFormat="1" ht="18.5" x14ac:dyDescent="0.35">
      <c r="A73" s="18"/>
      <c r="B73" s="527"/>
      <c r="C73" s="527"/>
      <c r="D73" s="525"/>
      <c r="E73" s="528"/>
      <c r="F73" s="512"/>
      <c r="G73" s="512"/>
      <c r="H73" s="512"/>
      <c r="I73" s="279"/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0</v>
      </c>
      <c r="X73" s="986"/>
      <c r="Y73" s="980"/>
      <c r="Z73" s="271"/>
      <c r="AA73" s="274"/>
      <c r="AB73" s="271"/>
      <c r="AC73" s="426"/>
      <c r="AD73" s="296"/>
      <c r="AE73" s="294"/>
      <c r="AF73" s="277"/>
      <c r="AG73" s="262"/>
      <c r="AH73" s="277"/>
      <c r="AI73" s="263"/>
      <c r="AJ73" s="264"/>
      <c r="AK73" s="264"/>
      <c r="AL73" s="264"/>
      <c r="AM73" s="264"/>
      <c r="AN73" s="264"/>
      <c r="AO73" s="427"/>
      <c r="AP73" s="424"/>
      <c r="AR73" s="428"/>
      <c r="AS73" s="429"/>
      <c r="AT73" s="428"/>
      <c r="AU73" s="428"/>
      <c r="AV73" s="428"/>
      <c r="AW73" s="428"/>
      <c r="AX73" s="859">
        <f t="shared" si="26"/>
        <v>0</v>
      </c>
      <c r="AY73" s="859">
        <f t="shared" si="10"/>
        <v>0</v>
      </c>
    </row>
    <row r="74" spans="1:52" s="394" customFormat="1" ht="18.5" x14ac:dyDescent="0.35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530"/>
      <c r="Z74" s="531"/>
      <c r="AA74" s="532"/>
      <c r="AB74" s="531"/>
      <c r="AC74" s="533"/>
      <c r="AD74" s="534"/>
      <c r="AE74" s="535"/>
      <c r="AF74" s="536"/>
      <c r="AG74" s="537"/>
      <c r="AH74" s="536"/>
      <c r="AI74" s="538"/>
      <c r="AJ74" s="539"/>
      <c r="AK74" s="539"/>
      <c r="AL74" s="539"/>
      <c r="AM74" s="539"/>
      <c r="AN74" s="539"/>
      <c r="AO74" s="540"/>
      <c r="AP74" s="541"/>
      <c r="AR74" s="428"/>
      <c r="AS74" s="429"/>
      <c r="AT74" s="428"/>
      <c r="AU74" s="428"/>
      <c r="AV74" s="428"/>
      <c r="AW74" s="428"/>
      <c r="AX74" s="859">
        <f t="shared" si="26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689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687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687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695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687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687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687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687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687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688"/>
      <c r="K86" s="688"/>
      <c r="L86" s="688"/>
      <c r="M86" s="688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687"/>
      <c r="K87" s="687"/>
      <c r="L87" s="687"/>
      <c r="M87" s="687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687"/>
      <c r="K88" s="687"/>
      <c r="L88" s="687"/>
      <c r="M88" s="687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687"/>
      <c r="K89" s="687"/>
      <c r="L89" s="687"/>
      <c r="M89" s="687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687"/>
      <c r="K90" s="687"/>
      <c r="L90" s="687"/>
      <c r="M90" s="687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687"/>
      <c r="K91" s="687"/>
      <c r="L91" s="687"/>
      <c r="M91" s="687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686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688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687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687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686"/>
      <c r="F103" s="569"/>
      <c r="G103" s="591"/>
      <c r="H103" s="591"/>
      <c r="I103" s="591"/>
      <c r="J103" s="591"/>
      <c r="K103" s="591"/>
      <c r="L103" s="687"/>
      <c r="M103" s="687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687"/>
      <c r="M104" s="687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N5:O5"/>
    <mergeCell ref="P5:Q5"/>
    <mergeCell ref="N6:N7"/>
    <mergeCell ref="O6:O7"/>
    <mergeCell ref="P6:P7"/>
    <mergeCell ref="Q6:Q7"/>
    <mergeCell ref="A1:C1"/>
    <mergeCell ref="D1:I1"/>
    <mergeCell ref="A2:C2"/>
    <mergeCell ref="D2:I2"/>
    <mergeCell ref="A3:M3"/>
    <mergeCell ref="A5:A7"/>
    <mergeCell ref="B5:B7"/>
    <mergeCell ref="C5:C7"/>
    <mergeCell ref="D5:D7"/>
    <mergeCell ref="E5:H5"/>
    <mergeCell ref="AH5:AI5"/>
    <mergeCell ref="AJ5:AN5"/>
    <mergeCell ref="AE6:AE7"/>
    <mergeCell ref="AF6:AF7"/>
    <mergeCell ref="R5:V5"/>
    <mergeCell ref="AO5:AO7"/>
    <mergeCell ref="AP5:AP7"/>
    <mergeCell ref="E6:F6"/>
    <mergeCell ref="G6:H6"/>
    <mergeCell ref="J6:J7"/>
    <mergeCell ref="K6:K7"/>
    <mergeCell ref="L6:L7"/>
    <mergeCell ref="M6:M7"/>
    <mergeCell ref="W5:W7"/>
    <mergeCell ref="X5:X7"/>
    <mergeCell ref="Y5:AB5"/>
    <mergeCell ref="AC5:AC7"/>
    <mergeCell ref="AD5:AE5"/>
    <mergeCell ref="AF5:AG5"/>
    <mergeCell ref="AA6:AB6"/>
    <mergeCell ref="AD6:AD7"/>
    <mergeCell ref="I5:I7"/>
    <mergeCell ref="J5:K5"/>
    <mergeCell ref="L5:M5"/>
    <mergeCell ref="C78:D78"/>
    <mergeCell ref="P78:S78"/>
    <mergeCell ref="C79:D79"/>
    <mergeCell ref="C80:D80"/>
    <mergeCell ref="C81:D81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U6:U7"/>
    <mergeCell ref="V6:V7"/>
    <mergeCell ref="Y6:Z6"/>
    <mergeCell ref="S87:U87"/>
    <mergeCell ref="G88:I88"/>
    <mergeCell ref="N88:O88"/>
    <mergeCell ref="P88:R88"/>
    <mergeCell ref="S88:U88"/>
    <mergeCell ref="C83:D83"/>
    <mergeCell ref="O83:U83"/>
    <mergeCell ref="C84:D84"/>
    <mergeCell ref="G85:R85"/>
    <mergeCell ref="G86:I86"/>
    <mergeCell ref="N86:O86"/>
    <mergeCell ref="P86:R86"/>
    <mergeCell ref="S86:U86"/>
    <mergeCell ref="AX5:AX7"/>
    <mergeCell ref="AY5:AY7"/>
    <mergeCell ref="A103:B103"/>
    <mergeCell ref="C103:D103"/>
    <mergeCell ref="G91:I91"/>
    <mergeCell ref="N91:O91"/>
    <mergeCell ref="P91:R91"/>
    <mergeCell ref="S91:U91"/>
    <mergeCell ref="A92:B92"/>
    <mergeCell ref="C92:D92"/>
    <mergeCell ref="H92:L92"/>
    <mergeCell ref="M92:O92"/>
    <mergeCell ref="P92:R92"/>
    <mergeCell ref="G89:I89"/>
    <mergeCell ref="N89:O89"/>
    <mergeCell ref="P89:R89"/>
    <mergeCell ref="S89:U89"/>
    <mergeCell ref="G90:I90"/>
    <mergeCell ref="N90:O90"/>
    <mergeCell ref="P90:R90"/>
    <mergeCell ref="S90:U90"/>
    <mergeCell ref="G87:I87"/>
    <mergeCell ref="N87:O87"/>
    <mergeCell ref="P87:R8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5" zoomScaleNormal="75" zoomScaleSheetLayoutView="57" workbookViewId="0">
      <pane xSplit="4" ySplit="9" topLeftCell="F70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1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704"/>
      <c r="K1" s="704"/>
      <c r="L1" s="704"/>
      <c r="M1" s="704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1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704"/>
      <c r="K2" s="704"/>
      <c r="L2" s="704"/>
      <c r="M2" s="704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1" s="394" customFormat="1" ht="20.25" customHeight="1" x14ac:dyDescent="0.4">
      <c r="A3" s="1279" t="s">
        <v>521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1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1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163" t="s">
        <v>581</v>
      </c>
      <c r="AY5" s="1163" t="s">
        <v>582</v>
      </c>
    </row>
    <row r="6" spans="1:51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163"/>
      <c r="AY6" s="1163"/>
    </row>
    <row r="7" spans="1:51" s="394" customFormat="1" ht="65.150000000000006" customHeight="1" x14ac:dyDescent="0.25">
      <c r="A7" s="1215"/>
      <c r="B7" s="1280"/>
      <c r="C7" s="1280"/>
      <c r="D7" s="1280"/>
      <c r="E7" s="701" t="s">
        <v>183</v>
      </c>
      <c r="F7" s="701" t="s">
        <v>5</v>
      </c>
      <c r="G7" s="701" t="s">
        <v>89</v>
      </c>
      <c r="H7" s="701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83"/>
      <c r="Y7" s="987" t="s">
        <v>118</v>
      </c>
      <c r="Z7" s="987" t="s">
        <v>5</v>
      </c>
      <c r="AA7" s="987" t="s">
        <v>89</v>
      </c>
      <c r="AB7" s="987" t="s">
        <v>2</v>
      </c>
      <c r="AC7" s="1284"/>
      <c r="AD7" s="1286"/>
      <c r="AE7" s="1286"/>
      <c r="AF7" s="1248"/>
      <c r="AG7" s="1289"/>
      <c r="AH7" s="1290"/>
      <c r="AI7" s="1290"/>
      <c r="AJ7" s="1287"/>
      <c r="AK7" s="1287"/>
      <c r="AL7" s="1287"/>
      <c r="AM7" s="1287"/>
      <c r="AN7" s="1288"/>
      <c r="AO7" s="1285"/>
      <c r="AP7" s="1283"/>
      <c r="AS7" s="394" t="s">
        <v>191</v>
      </c>
      <c r="AU7" s="394">
        <f>SUM(AU10:AU69)</f>
        <v>1164</v>
      </c>
      <c r="AV7" s="394" t="e">
        <f>SUM(AV10:AV69)</f>
        <v>#VALUE!</v>
      </c>
      <c r="AW7" s="394" t="e">
        <f>AV7+AU7</f>
        <v>#VALUE!</v>
      </c>
      <c r="AX7" s="1164"/>
      <c r="AY7" s="1164"/>
    </row>
    <row r="8" spans="1:51" s="420" customFormat="1" ht="18" x14ac:dyDescent="0.4">
      <c r="A8" s="712">
        <v>1</v>
      </c>
      <c r="B8" s="706">
        <v>2</v>
      </c>
      <c r="C8" s="706">
        <v>3</v>
      </c>
      <c r="D8" s="706">
        <v>4</v>
      </c>
      <c r="E8" s="706">
        <v>5</v>
      </c>
      <c r="F8" s="706">
        <v>6</v>
      </c>
      <c r="G8" s="706">
        <v>7</v>
      </c>
      <c r="H8" s="706">
        <v>8</v>
      </c>
      <c r="I8" s="703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702">
        <v>18</v>
      </c>
      <c r="T8" s="410">
        <v>19</v>
      </c>
      <c r="U8" s="702">
        <v>20</v>
      </c>
      <c r="V8" s="410">
        <v>21</v>
      </c>
      <c r="W8" s="412">
        <v>22</v>
      </c>
      <c r="X8" s="988">
        <v>23</v>
      </c>
      <c r="Y8" s="989">
        <v>23</v>
      </c>
      <c r="Z8" s="990">
        <v>24</v>
      </c>
      <c r="AA8" s="989">
        <v>25</v>
      </c>
      <c r="AB8" s="990">
        <v>26</v>
      </c>
      <c r="AC8" s="991">
        <v>27</v>
      </c>
      <c r="AD8" s="990">
        <v>28</v>
      </c>
      <c r="AE8" s="992">
        <v>29</v>
      </c>
      <c r="AF8" s="990">
        <v>30</v>
      </c>
      <c r="AG8" s="993">
        <v>31</v>
      </c>
      <c r="AH8" s="990">
        <v>32</v>
      </c>
      <c r="AI8" s="994">
        <v>33</v>
      </c>
      <c r="AJ8" s="995">
        <v>34</v>
      </c>
      <c r="AK8" s="995">
        <v>35</v>
      </c>
      <c r="AL8" s="995">
        <v>36</v>
      </c>
      <c r="AM8" s="995">
        <v>37</v>
      </c>
      <c r="AN8" s="995">
        <v>38</v>
      </c>
      <c r="AO8" s="996">
        <v>39</v>
      </c>
      <c r="AP8" s="997">
        <v>40</v>
      </c>
      <c r="AQ8" s="998"/>
      <c r="AR8" s="998"/>
      <c r="AS8" s="998"/>
      <c r="AT8" s="998"/>
      <c r="AU8" s="998"/>
      <c r="AV8" s="998"/>
      <c r="AW8" s="998"/>
      <c r="AX8" s="839"/>
      <c r="AY8" s="839"/>
    </row>
    <row r="9" spans="1:51" s="394" customFormat="1" ht="18" x14ac:dyDescent="0.4">
      <c r="A9" s="15"/>
      <c r="B9" s="421" t="s">
        <v>9</v>
      </c>
      <c r="C9" s="412"/>
      <c r="D9" s="412"/>
      <c r="E9" s="706"/>
      <c r="F9" s="706"/>
      <c r="G9" s="706"/>
      <c r="H9" s="706"/>
      <c r="I9" s="703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999"/>
      <c r="Y9" s="989"/>
      <c r="Z9" s="989"/>
      <c r="AA9" s="989"/>
      <c r="AB9" s="989"/>
      <c r="AC9" s="991"/>
      <c r="AD9" s="992"/>
      <c r="AE9" s="992"/>
      <c r="AF9" s="1000"/>
      <c r="AG9" s="1001"/>
      <c r="AH9" s="1000"/>
      <c r="AI9" s="1002"/>
      <c r="AJ9" s="1003"/>
      <c r="AK9" s="1003"/>
      <c r="AL9" s="1003"/>
      <c r="AM9" s="1003"/>
      <c r="AN9" s="1003"/>
      <c r="AO9" s="1004"/>
      <c r="AP9" s="1005"/>
      <c r="AQ9" s="1000"/>
      <c r="AR9" s="1000"/>
      <c r="AS9" s="1000"/>
      <c r="AT9" s="1000"/>
      <c r="AU9" s="1000"/>
      <c r="AV9" s="1000"/>
      <c r="AW9" s="1000"/>
      <c r="AX9" s="841"/>
      <c r="AY9" s="841"/>
    </row>
    <row r="10" spans="1:51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986">
        <f>W10-17</f>
        <v>1</v>
      </c>
      <c r="Y10" s="1006"/>
      <c r="Z10" s="1007"/>
      <c r="AA10" s="1006" t="s">
        <v>192</v>
      </c>
      <c r="AB10" s="1007">
        <v>15</v>
      </c>
      <c r="AC10" s="1008">
        <f t="shared" ref="AC10:AC54" si="0">Z10+AB10</f>
        <v>15</v>
      </c>
      <c r="AD10" s="1009" t="s">
        <v>201</v>
      </c>
      <c r="AE10" s="1010">
        <v>3</v>
      </c>
      <c r="AF10" s="1011"/>
      <c r="AG10" s="1012"/>
      <c r="AH10" s="1011"/>
      <c r="AI10" s="1013"/>
      <c r="AJ10" s="1014"/>
      <c r="AK10" s="1014"/>
      <c r="AL10" s="1014"/>
      <c r="AM10" s="1014"/>
      <c r="AN10" s="1014"/>
      <c r="AO10" s="1015">
        <f t="shared" ref="AO10:AO54" si="1">AC10+AE10+AG10+AI10+AJ10+AK10+AL10+AM10+AN10</f>
        <v>18</v>
      </c>
      <c r="AP10" s="999"/>
      <c r="AQ10" s="1016"/>
      <c r="AR10" s="1016">
        <f t="shared" ref="AR10:AR54" si="2">I10+M10</f>
        <v>18</v>
      </c>
      <c r="AS10" s="1017">
        <f t="shared" ref="AS10:AS54" si="3">AR10+O10</f>
        <v>18</v>
      </c>
      <c r="AT10" s="1016">
        <f t="shared" ref="AT10:AT54" si="4">AR10</f>
        <v>18</v>
      </c>
      <c r="AU10" s="1016">
        <f t="shared" ref="AU10:AU54" si="5">(((I10+M10)*18)-(17*18))+(O10*10)+Q10+R10+S10+T10+U10+V10</f>
        <v>18</v>
      </c>
      <c r="AV10" s="1016">
        <f>(((AC10+AE10)*17)-(17*17))+(AG10*17)+AI10+AJ10+AK10+AL10+AM10+AN10</f>
        <v>17</v>
      </c>
      <c r="AW10" s="1016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1" s="431" customFormat="1" ht="51.5" customHeight="1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986">
        <f t="shared" ref="X11:X68" si="9">W11-17</f>
        <v>3</v>
      </c>
      <c r="Y11" s="1018" t="s">
        <v>147</v>
      </c>
      <c r="Z11" s="1019">
        <v>7</v>
      </c>
      <c r="AA11" s="1018" t="s">
        <v>148</v>
      </c>
      <c r="AB11" s="1019">
        <v>13</v>
      </c>
      <c r="AC11" s="1008">
        <f t="shared" si="0"/>
        <v>20</v>
      </c>
      <c r="AD11" s="1020"/>
      <c r="AE11" s="1021"/>
      <c r="AF11" s="1018">
        <v>0</v>
      </c>
      <c r="AG11" s="1012">
        <v>0</v>
      </c>
      <c r="AH11" s="1018"/>
      <c r="AI11" s="1013"/>
      <c r="AJ11" s="1014">
        <v>0</v>
      </c>
      <c r="AK11" s="1014">
        <v>0</v>
      </c>
      <c r="AL11" s="1014">
        <v>0</v>
      </c>
      <c r="AM11" s="1014">
        <v>0</v>
      </c>
      <c r="AN11" s="1014">
        <v>0</v>
      </c>
      <c r="AO11" s="1015">
        <f t="shared" si="1"/>
        <v>20</v>
      </c>
      <c r="AP11" s="1022" t="s">
        <v>149</v>
      </c>
      <c r="AQ11" s="1016"/>
      <c r="AR11" s="1016">
        <f t="shared" si="2"/>
        <v>20</v>
      </c>
      <c r="AS11" s="1017">
        <f t="shared" si="3"/>
        <v>20</v>
      </c>
      <c r="AT11" s="1016">
        <f t="shared" si="4"/>
        <v>20</v>
      </c>
      <c r="AU11" s="1016">
        <f t="shared" si="5"/>
        <v>54</v>
      </c>
      <c r="AV11" s="1016">
        <f>(((AC11+AE11)*17)-(17*17))+(AG11*17)+AI11+AJ11+AK11+AL11+AM11+AN11</f>
        <v>51</v>
      </c>
      <c r="AW11" s="1016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1" s="428" customFormat="1" ht="31.5" customHeight="1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986">
        <f t="shared" si="9"/>
        <v>2</v>
      </c>
      <c r="Y12" s="1014"/>
      <c r="Z12" s="1015">
        <f>N12+P12+R12+T12+U12+V12+W12+X12+Y12</f>
        <v>21</v>
      </c>
      <c r="AA12" s="1006" t="s">
        <v>148</v>
      </c>
      <c r="AB12" s="1006">
        <v>13</v>
      </c>
      <c r="AC12" s="1008">
        <f t="shared" si="0"/>
        <v>34</v>
      </c>
      <c r="AD12" s="1023" t="s">
        <v>210</v>
      </c>
      <c r="AE12" s="1010">
        <v>6</v>
      </c>
      <c r="AF12" s="1011"/>
      <c r="AG12" s="1012"/>
      <c r="AH12" s="1011"/>
      <c r="AI12" s="1013"/>
      <c r="AJ12" s="1014"/>
      <c r="AK12" s="1014"/>
      <c r="AL12" s="1014"/>
      <c r="AM12" s="1014"/>
      <c r="AN12" s="1014"/>
      <c r="AO12" s="1015">
        <f t="shared" si="1"/>
        <v>40</v>
      </c>
      <c r="AP12" s="1022"/>
      <c r="AQ12" s="1016"/>
      <c r="AR12" s="1016">
        <f t="shared" si="2"/>
        <v>19</v>
      </c>
      <c r="AS12" s="1017">
        <f t="shared" si="3"/>
        <v>19</v>
      </c>
      <c r="AT12" s="1016">
        <f t="shared" si="4"/>
        <v>19</v>
      </c>
      <c r="AU12" s="1016">
        <f t="shared" si="5"/>
        <v>36</v>
      </c>
      <c r="AV12" s="1016">
        <f>(((AC12+AE12)*17)-(17*17))+(AG12*17)+AI12+AJ12+AK12+AL12+AM12+AN12</f>
        <v>391</v>
      </c>
      <c r="AW12" s="1016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1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279">
        <f t="shared" ref="I13:I19" si="11">F13+H13</f>
        <v>0</v>
      </c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>
        <f t="shared" si="8"/>
        <v>0</v>
      </c>
      <c r="X13" s="986"/>
      <c r="Y13" s="1024"/>
      <c r="Z13" s="1015"/>
      <c r="AA13" s="1006"/>
      <c r="AB13" s="1025"/>
      <c r="AC13" s="1008"/>
      <c r="AD13" s="1026"/>
      <c r="AE13" s="1027"/>
      <c r="AF13" s="1028"/>
      <c r="AG13" s="1029"/>
      <c r="AH13" s="1028"/>
      <c r="AI13" s="1030"/>
      <c r="AJ13" s="1031"/>
      <c r="AK13" s="1031"/>
      <c r="AL13" s="1031"/>
      <c r="AM13" s="1031"/>
      <c r="AN13" s="1031"/>
      <c r="AO13" s="1015"/>
      <c r="AP13" s="1032"/>
      <c r="AQ13" s="1028"/>
      <c r="AR13" s="1016"/>
      <c r="AS13" s="1017"/>
      <c r="AT13" s="1016"/>
      <c r="AU13" s="1016"/>
      <c r="AV13" s="1016"/>
      <c r="AW13" s="1016"/>
      <c r="AX13" s="859"/>
      <c r="AY13" s="859"/>
    </row>
    <row r="14" spans="1:51" s="454" customFormat="1" ht="43" customHeight="1" x14ac:dyDescent="0.35">
      <c r="A14" s="99">
        <v>4</v>
      </c>
      <c r="B14" s="652" t="s">
        <v>13</v>
      </c>
      <c r="C14" s="652" t="s">
        <v>49</v>
      </c>
      <c r="D14" s="619" t="s">
        <v>73</v>
      </c>
      <c r="E14" s="707" t="s">
        <v>380</v>
      </c>
      <c r="F14" s="213">
        <v>16</v>
      </c>
      <c r="G14" s="214" t="s">
        <v>141</v>
      </c>
      <c r="H14" s="213">
        <v>1</v>
      </c>
      <c r="I14" s="279">
        <f t="shared" si="11"/>
        <v>17</v>
      </c>
      <c r="J14" s="342"/>
      <c r="K14" s="708"/>
      <c r="L14" s="342"/>
      <c r="M14" s="709"/>
      <c r="N14" s="345"/>
      <c r="O14" s="625"/>
      <c r="P14" s="345"/>
      <c r="Q14" s="348"/>
      <c r="R14" s="350"/>
      <c r="S14" s="350"/>
      <c r="T14" s="350"/>
      <c r="U14" s="350"/>
      <c r="V14" s="350"/>
      <c r="W14" s="261">
        <f t="shared" si="8"/>
        <v>17</v>
      </c>
      <c r="X14" s="986">
        <f t="shared" si="9"/>
        <v>0</v>
      </c>
      <c r="Y14" s="1033" t="s">
        <v>225</v>
      </c>
      <c r="Z14" s="1034">
        <v>24</v>
      </c>
      <c r="AA14" s="1035" t="s">
        <v>226</v>
      </c>
      <c r="AB14" s="1034">
        <v>1</v>
      </c>
      <c r="AC14" s="1008">
        <f t="shared" si="0"/>
        <v>25</v>
      </c>
      <c r="AD14" s="1020"/>
      <c r="AE14" s="1036"/>
      <c r="AF14" s="1037"/>
      <c r="AG14" s="1038"/>
      <c r="AH14" s="1037"/>
      <c r="AI14" s="1039"/>
      <c r="AJ14" s="1040"/>
      <c r="AK14" s="1040"/>
      <c r="AL14" s="1040"/>
      <c r="AM14" s="1040"/>
      <c r="AN14" s="1040"/>
      <c r="AO14" s="1015">
        <f t="shared" si="1"/>
        <v>25</v>
      </c>
      <c r="AP14" s="1041" t="s">
        <v>151</v>
      </c>
      <c r="AQ14" s="1042"/>
      <c r="AR14" s="1016">
        <f t="shared" si="2"/>
        <v>17</v>
      </c>
      <c r="AS14" s="1017">
        <f t="shared" si="3"/>
        <v>17</v>
      </c>
      <c r="AT14" s="1016">
        <f t="shared" si="4"/>
        <v>17</v>
      </c>
      <c r="AU14" s="1016">
        <f t="shared" si="5"/>
        <v>0</v>
      </c>
      <c r="AV14" s="1016">
        <f t="shared" ref="AV14:AV19" si="12">(((AC14+AE14)*17)-(17*17))+(AG14*17)+AI14+AJ14+AK14+AL14+AM14+AN14</f>
        <v>136</v>
      </c>
      <c r="AW14" s="1016">
        <f t="shared" si="6"/>
        <v>136</v>
      </c>
      <c r="AX14" s="859">
        <f>(I14+K14+M14+Q14)-17</f>
        <v>0</v>
      </c>
      <c r="AY14" s="859">
        <f t="shared" si="10"/>
        <v>0</v>
      </c>
    </row>
    <row r="15" spans="1:51" s="454" customFormat="1" ht="29" customHeight="1" x14ac:dyDescent="0.35">
      <c r="A15" s="99">
        <v>5</v>
      </c>
      <c r="B15" s="652" t="s">
        <v>11</v>
      </c>
      <c r="C15" s="652" t="s">
        <v>6</v>
      </c>
      <c r="D15" s="619" t="s">
        <v>73</v>
      </c>
      <c r="E15" s="389" t="s">
        <v>413</v>
      </c>
      <c r="F15" s="213">
        <v>15</v>
      </c>
      <c r="G15" s="214"/>
      <c r="H15" s="213">
        <v>0</v>
      </c>
      <c r="I15" s="279">
        <f t="shared" si="11"/>
        <v>15</v>
      </c>
      <c r="J15" s="342"/>
      <c r="K15" s="708"/>
      <c r="L15" s="342"/>
      <c r="M15" s="709"/>
      <c r="N15" s="344" t="s">
        <v>381</v>
      </c>
      <c r="O15" s="628">
        <v>4</v>
      </c>
      <c r="P15" s="346"/>
      <c r="Q15" s="348"/>
      <c r="R15" s="350"/>
      <c r="S15" s="350"/>
      <c r="T15" s="350"/>
      <c r="U15" s="350"/>
      <c r="V15" s="350"/>
      <c r="W15" s="261">
        <f t="shared" si="8"/>
        <v>19</v>
      </c>
      <c r="X15" s="986">
        <f t="shared" si="9"/>
        <v>2</v>
      </c>
      <c r="Y15" s="1033" t="s">
        <v>227</v>
      </c>
      <c r="Z15" s="1034">
        <v>11</v>
      </c>
      <c r="AA15" s="1035" t="s">
        <v>152</v>
      </c>
      <c r="AB15" s="1034">
        <v>4</v>
      </c>
      <c r="AC15" s="1008">
        <f t="shared" si="0"/>
        <v>15</v>
      </c>
      <c r="AD15" s="1020"/>
      <c r="AE15" s="1036"/>
      <c r="AF15" s="1033" t="s">
        <v>171</v>
      </c>
      <c r="AG15" s="1038">
        <v>4</v>
      </c>
      <c r="AH15" s="1033"/>
      <c r="AI15" s="1039"/>
      <c r="AJ15" s="1040"/>
      <c r="AK15" s="1040"/>
      <c r="AL15" s="1040"/>
      <c r="AM15" s="1040"/>
      <c r="AN15" s="1040"/>
      <c r="AO15" s="1015">
        <f t="shared" si="1"/>
        <v>19</v>
      </c>
      <c r="AP15" s="1041"/>
      <c r="AQ15" s="1042"/>
      <c r="AR15" s="1016">
        <f t="shared" si="2"/>
        <v>15</v>
      </c>
      <c r="AS15" s="1017">
        <f t="shared" si="3"/>
        <v>19</v>
      </c>
      <c r="AT15" s="1016">
        <f t="shared" si="4"/>
        <v>15</v>
      </c>
      <c r="AU15" s="1016">
        <f t="shared" si="5"/>
        <v>4</v>
      </c>
      <c r="AV15" s="1016">
        <f t="shared" si="12"/>
        <v>34</v>
      </c>
      <c r="AW15" s="1016">
        <f t="shared" si="6"/>
        <v>38</v>
      </c>
      <c r="AX15" s="859">
        <f>(I15+K15+M15+Q15)-17</f>
        <v>-2</v>
      </c>
      <c r="AY15" s="859">
        <f t="shared" si="10"/>
        <v>4</v>
      </c>
    </row>
    <row r="16" spans="1:51" s="454" customFormat="1" ht="46.5" customHeight="1" x14ac:dyDescent="0.35">
      <c r="A16" s="329">
        <v>6</v>
      </c>
      <c r="B16" s="652" t="s">
        <v>12</v>
      </c>
      <c r="C16" s="652" t="s">
        <v>6</v>
      </c>
      <c r="D16" s="619" t="s">
        <v>73</v>
      </c>
      <c r="E16" s="389" t="s">
        <v>382</v>
      </c>
      <c r="F16" s="213">
        <v>12</v>
      </c>
      <c r="G16" s="214" t="s">
        <v>383</v>
      </c>
      <c r="H16" s="213">
        <v>4</v>
      </c>
      <c r="I16" s="279">
        <f t="shared" si="11"/>
        <v>16</v>
      </c>
      <c r="J16" s="342"/>
      <c r="K16" s="708"/>
      <c r="L16" s="342"/>
      <c r="M16" s="709"/>
      <c r="N16" s="344" t="s">
        <v>384</v>
      </c>
      <c r="O16" s="628">
        <v>4</v>
      </c>
      <c r="P16" s="346"/>
      <c r="Q16" s="348"/>
      <c r="R16" s="350"/>
      <c r="S16" s="350"/>
      <c r="T16" s="350"/>
      <c r="U16" s="350"/>
      <c r="V16" s="350"/>
      <c r="W16" s="261">
        <f t="shared" si="8"/>
        <v>20</v>
      </c>
      <c r="X16" s="986">
        <f t="shared" si="9"/>
        <v>3</v>
      </c>
      <c r="Y16" s="1033" t="s">
        <v>228</v>
      </c>
      <c r="Z16" s="1034">
        <v>8</v>
      </c>
      <c r="AA16" s="1035" t="s">
        <v>229</v>
      </c>
      <c r="AB16" s="1034">
        <v>10</v>
      </c>
      <c r="AC16" s="1008">
        <f t="shared" si="0"/>
        <v>18</v>
      </c>
      <c r="AD16" s="1020"/>
      <c r="AE16" s="1036"/>
      <c r="AF16" s="1033" t="s">
        <v>172</v>
      </c>
      <c r="AG16" s="1038">
        <v>4</v>
      </c>
      <c r="AH16" s="1033"/>
      <c r="AI16" s="1039"/>
      <c r="AJ16" s="1040"/>
      <c r="AK16" s="1040"/>
      <c r="AL16" s="1040"/>
      <c r="AM16" s="1040"/>
      <c r="AN16" s="1040"/>
      <c r="AO16" s="1015">
        <f t="shared" si="1"/>
        <v>22</v>
      </c>
      <c r="AP16" s="1041"/>
      <c r="AQ16" s="1042"/>
      <c r="AR16" s="1016">
        <f t="shared" si="2"/>
        <v>16</v>
      </c>
      <c r="AS16" s="1017">
        <f t="shared" si="3"/>
        <v>20</v>
      </c>
      <c r="AT16" s="1016">
        <f t="shared" si="4"/>
        <v>16</v>
      </c>
      <c r="AU16" s="1016">
        <f t="shared" si="5"/>
        <v>22</v>
      </c>
      <c r="AV16" s="1016">
        <f t="shared" si="12"/>
        <v>85</v>
      </c>
      <c r="AW16" s="1016">
        <f t="shared" si="6"/>
        <v>107</v>
      </c>
      <c r="AX16" s="859">
        <f t="shared" ref="AX16:AX68" si="13">(I16+K16+M16+Q16)-17</f>
        <v>-1</v>
      </c>
      <c r="AY16" s="859">
        <f t="shared" si="10"/>
        <v>4</v>
      </c>
    </row>
    <row r="17" spans="1:52" s="454" customFormat="1" ht="62" x14ac:dyDescent="0.35">
      <c r="A17" s="329">
        <v>7</v>
      </c>
      <c r="B17" s="652" t="s">
        <v>14</v>
      </c>
      <c r="C17" s="652" t="s">
        <v>6</v>
      </c>
      <c r="D17" s="619" t="s">
        <v>73</v>
      </c>
      <c r="E17" s="389" t="s">
        <v>385</v>
      </c>
      <c r="F17" s="213">
        <v>11</v>
      </c>
      <c r="G17" s="214" t="s">
        <v>386</v>
      </c>
      <c r="H17" s="213">
        <v>4</v>
      </c>
      <c r="I17" s="279">
        <f t="shared" si="11"/>
        <v>15</v>
      </c>
      <c r="J17" s="342"/>
      <c r="K17" s="708"/>
      <c r="L17" s="342"/>
      <c r="M17" s="709"/>
      <c r="N17" s="344" t="s">
        <v>387</v>
      </c>
      <c r="O17" s="628">
        <v>4</v>
      </c>
      <c r="P17" s="346"/>
      <c r="Q17" s="348"/>
      <c r="R17" s="350"/>
      <c r="S17" s="350"/>
      <c r="T17" s="350"/>
      <c r="U17" s="350"/>
      <c r="V17" s="350"/>
      <c r="W17" s="261">
        <f t="shared" si="8"/>
        <v>19</v>
      </c>
      <c r="X17" s="986">
        <f t="shared" si="9"/>
        <v>2</v>
      </c>
      <c r="Y17" s="1033" t="s">
        <v>230</v>
      </c>
      <c r="Z17" s="1034">
        <v>14</v>
      </c>
      <c r="AA17" s="1035" t="s">
        <v>153</v>
      </c>
      <c r="AB17" s="1034">
        <v>4</v>
      </c>
      <c r="AC17" s="1008">
        <f t="shared" si="0"/>
        <v>18</v>
      </c>
      <c r="AD17" s="1020"/>
      <c r="AE17" s="1036"/>
      <c r="AF17" s="1033" t="s">
        <v>173</v>
      </c>
      <c r="AG17" s="1038">
        <v>4</v>
      </c>
      <c r="AH17" s="1033"/>
      <c r="AI17" s="1039"/>
      <c r="AJ17" s="1040"/>
      <c r="AK17" s="1040"/>
      <c r="AL17" s="1040"/>
      <c r="AM17" s="1040"/>
      <c r="AN17" s="1040"/>
      <c r="AO17" s="1015">
        <f t="shared" si="1"/>
        <v>22</v>
      </c>
      <c r="AP17" s="1041"/>
      <c r="AQ17" s="1042"/>
      <c r="AR17" s="1016">
        <f t="shared" si="2"/>
        <v>15</v>
      </c>
      <c r="AS17" s="1017">
        <f t="shared" si="3"/>
        <v>19</v>
      </c>
      <c r="AT17" s="1016">
        <f t="shared" si="4"/>
        <v>15</v>
      </c>
      <c r="AU17" s="1016">
        <f t="shared" si="5"/>
        <v>4</v>
      </c>
      <c r="AV17" s="1016">
        <f t="shared" si="12"/>
        <v>85</v>
      </c>
      <c r="AW17" s="1016">
        <f t="shared" si="6"/>
        <v>89</v>
      </c>
      <c r="AX17" s="859">
        <f t="shared" si="13"/>
        <v>-2</v>
      </c>
      <c r="AY17" s="859">
        <f t="shared" si="10"/>
        <v>4</v>
      </c>
    </row>
    <row r="18" spans="1:52" s="454" customFormat="1" ht="62" x14ac:dyDescent="0.35">
      <c r="A18" s="329">
        <v>8</v>
      </c>
      <c r="B18" s="652" t="s">
        <v>15</v>
      </c>
      <c r="C18" s="652" t="s">
        <v>6</v>
      </c>
      <c r="D18" s="619" t="s">
        <v>73</v>
      </c>
      <c r="E18" s="389" t="s">
        <v>400</v>
      </c>
      <c r="F18" s="213">
        <v>17</v>
      </c>
      <c r="G18" s="214" t="s">
        <v>388</v>
      </c>
      <c r="H18" s="213">
        <v>4</v>
      </c>
      <c r="I18" s="279">
        <f t="shared" si="11"/>
        <v>21</v>
      </c>
      <c r="J18" s="342"/>
      <c r="K18" s="708"/>
      <c r="L18" s="342"/>
      <c r="M18" s="709"/>
      <c r="N18" s="346"/>
      <c r="O18" s="625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986">
        <f t="shared" si="9"/>
        <v>4</v>
      </c>
      <c r="Y18" s="1033" t="s">
        <v>231</v>
      </c>
      <c r="Z18" s="1034">
        <v>11</v>
      </c>
      <c r="AA18" s="1035" t="s">
        <v>154</v>
      </c>
      <c r="AB18" s="1034">
        <v>4</v>
      </c>
      <c r="AC18" s="1008">
        <f t="shared" si="0"/>
        <v>15</v>
      </c>
      <c r="AD18" s="1020"/>
      <c r="AE18" s="1036"/>
      <c r="AF18" s="1033" t="s">
        <v>174</v>
      </c>
      <c r="AG18" s="1038">
        <v>4</v>
      </c>
      <c r="AH18" s="1033"/>
      <c r="AI18" s="1039"/>
      <c r="AJ18" s="1040"/>
      <c r="AK18" s="1040"/>
      <c r="AL18" s="1040"/>
      <c r="AM18" s="1040"/>
      <c r="AN18" s="1040"/>
      <c r="AO18" s="1015">
        <f t="shared" si="1"/>
        <v>19</v>
      </c>
      <c r="AP18" s="1041"/>
      <c r="AQ18" s="1042"/>
      <c r="AR18" s="1016">
        <f t="shared" si="2"/>
        <v>21</v>
      </c>
      <c r="AS18" s="1017">
        <f t="shared" si="3"/>
        <v>21</v>
      </c>
      <c r="AT18" s="1016">
        <f t="shared" si="4"/>
        <v>21</v>
      </c>
      <c r="AU18" s="1016">
        <f t="shared" si="5"/>
        <v>72</v>
      </c>
      <c r="AV18" s="1016">
        <f t="shared" si="12"/>
        <v>34</v>
      </c>
      <c r="AW18" s="1016">
        <f t="shared" si="6"/>
        <v>106</v>
      </c>
      <c r="AX18" s="859">
        <f t="shared" si="13"/>
        <v>4</v>
      </c>
      <c r="AY18" s="859">
        <f t="shared" si="10"/>
        <v>0</v>
      </c>
    </row>
    <row r="19" spans="1:52" s="454" customFormat="1" ht="46.5" x14ac:dyDescent="0.35">
      <c r="A19" s="329">
        <v>9</v>
      </c>
      <c r="B19" s="652" t="s">
        <v>224</v>
      </c>
      <c r="C19" s="652" t="s">
        <v>6</v>
      </c>
      <c r="D19" s="619" t="s">
        <v>73</v>
      </c>
      <c r="E19" s="389" t="s">
        <v>389</v>
      </c>
      <c r="F19" s="213">
        <v>11</v>
      </c>
      <c r="G19" s="214" t="s">
        <v>390</v>
      </c>
      <c r="H19" s="213">
        <v>4</v>
      </c>
      <c r="I19" s="279">
        <f t="shared" si="11"/>
        <v>15</v>
      </c>
      <c r="J19" s="342"/>
      <c r="K19" s="708"/>
      <c r="L19" s="342"/>
      <c r="M19" s="709"/>
      <c r="N19" s="344" t="s">
        <v>391</v>
      </c>
      <c r="O19" s="628">
        <v>4</v>
      </c>
      <c r="P19" s="346"/>
      <c r="Q19" s="348"/>
      <c r="R19" s="350"/>
      <c r="S19" s="350"/>
      <c r="T19" s="350"/>
      <c r="U19" s="350"/>
      <c r="V19" s="350"/>
      <c r="W19" s="261">
        <f t="shared" si="8"/>
        <v>19</v>
      </c>
      <c r="X19" s="986">
        <f t="shared" si="9"/>
        <v>2</v>
      </c>
      <c r="Y19" s="1033" t="s">
        <v>232</v>
      </c>
      <c r="Z19" s="1034">
        <v>15</v>
      </c>
      <c r="AA19" s="1035" t="s">
        <v>175</v>
      </c>
      <c r="AB19" s="1034">
        <v>4</v>
      </c>
      <c r="AC19" s="1008">
        <f t="shared" si="0"/>
        <v>19</v>
      </c>
      <c r="AD19" s="1020"/>
      <c r="AE19" s="1036"/>
      <c r="AF19" s="1033"/>
      <c r="AG19" s="1038"/>
      <c r="AH19" s="1033"/>
      <c r="AI19" s="1039"/>
      <c r="AJ19" s="1040"/>
      <c r="AK19" s="1040"/>
      <c r="AL19" s="1040"/>
      <c r="AM19" s="1040"/>
      <c r="AN19" s="1040"/>
      <c r="AO19" s="1015">
        <f t="shared" si="1"/>
        <v>19</v>
      </c>
      <c r="AP19" s="1041"/>
      <c r="AQ19" s="1042"/>
      <c r="AR19" s="1016">
        <f t="shared" si="2"/>
        <v>15</v>
      </c>
      <c r="AS19" s="1017">
        <f t="shared" si="3"/>
        <v>19</v>
      </c>
      <c r="AT19" s="1016">
        <f t="shared" si="4"/>
        <v>15</v>
      </c>
      <c r="AU19" s="1016">
        <f t="shared" si="5"/>
        <v>4</v>
      </c>
      <c r="AV19" s="1016">
        <f t="shared" si="12"/>
        <v>34</v>
      </c>
      <c r="AW19" s="1016">
        <f t="shared" si="6"/>
        <v>38</v>
      </c>
      <c r="AX19" s="859">
        <f t="shared" si="13"/>
        <v>-2</v>
      </c>
      <c r="AY19" s="859">
        <f t="shared" si="10"/>
        <v>4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ref="I20:I73" si="14">F20+H20</f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/>
      <c r="X20" s="986"/>
      <c r="Y20" s="1043"/>
      <c r="Z20" s="1044"/>
      <c r="AA20" s="1006"/>
      <c r="AB20" s="1044"/>
      <c r="AC20" s="1008"/>
      <c r="AD20" s="1009"/>
      <c r="AE20" s="1010"/>
      <c r="AF20" s="1045"/>
      <c r="AG20" s="1046"/>
      <c r="AH20" s="1045"/>
      <c r="AI20" s="1047"/>
      <c r="AJ20" s="1048"/>
      <c r="AK20" s="1048"/>
      <c r="AL20" s="1048"/>
      <c r="AM20" s="1048"/>
      <c r="AN20" s="1048"/>
      <c r="AO20" s="1015"/>
      <c r="AP20" s="1049"/>
      <c r="AQ20" s="1045"/>
      <c r="AR20" s="1016"/>
      <c r="AS20" s="1017"/>
      <c r="AT20" s="1016"/>
      <c r="AU20" s="1016"/>
      <c r="AV20" s="1016"/>
      <c r="AW20" s="1016"/>
      <c r="AX20" s="859"/>
      <c r="AY20" s="859"/>
      <c r="AZ20" s="454"/>
    </row>
    <row r="21" spans="1:52" s="462" customFormat="1" ht="54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4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986">
        <f t="shared" si="9"/>
        <v>5</v>
      </c>
      <c r="Y21" s="1050" t="s">
        <v>221</v>
      </c>
      <c r="Z21" s="1019">
        <v>12</v>
      </c>
      <c r="AA21" s="1018" t="s">
        <v>122</v>
      </c>
      <c r="AB21" s="1019">
        <v>7</v>
      </c>
      <c r="AC21" s="1008">
        <f t="shared" si="0"/>
        <v>19</v>
      </c>
      <c r="AD21" s="1020"/>
      <c r="AE21" s="1021"/>
      <c r="AF21" s="1051"/>
      <c r="AG21" s="1029"/>
      <c r="AH21" s="1051"/>
      <c r="AI21" s="1030"/>
      <c r="AJ21" s="1031"/>
      <c r="AK21" s="1031"/>
      <c r="AL21" s="1031"/>
      <c r="AM21" s="1031"/>
      <c r="AN21" s="1031"/>
      <c r="AO21" s="1015">
        <f t="shared" si="1"/>
        <v>19</v>
      </c>
      <c r="AP21" s="1032"/>
      <c r="AQ21" s="1028"/>
      <c r="AR21" s="1016">
        <f t="shared" si="2"/>
        <v>22</v>
      </c>
      <c r="AS21" s="1017">
        <f t="shared" si="3"/>
        <v>22</v>
      </c>
      <c r="AT21" s="1016">
        <f t="shared" si="4"/>
        <v>22</v>
      </c>
      <c r="AU21" s="1016">
        <f t="shared" si="5"/>
        <v>90</v>
      </c>
      <c r="AV21" s="1016" t="e">
        <f>L21+N21+(P21*10)+R21+S21+T21+U21+V21+W21</f>
        <v>#VALUE!</v>
      </c>
      <c r="AW21" s="1016" t="e">
        <f t="shared" si="6"/>
        <v>#VALUE!</v>
      </c>
      <c r="AX21" s="859">
        <f t="shared" si="13"/>
        <v>5</v>
      </c>
      <c r="AY21" s="859">
        <f t="shared" si="10"/>
        <v>0</v>
      </c>
      <c r="AZ21" s="454"/>
    </row>
    <row r="22" spans="1:52" s="463" customFormat="1" ht="54" x14ac:dyDescent="0.4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4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986">
        <f t="shared" si="9"/>
        <v>2</v>
      </c>
      <c r="Y22" s="1052" t="s">
        <v>124</v>
      </c>
      <c r="Z22" s="1019">
        <v>15</v>
      </c>
      <c r="AA22" s="1018" t="s">
        <v>123</v>
      </c>
      <c r="AB22" s="1019">
        <v>4</v>
      </c>
      <c r="AC22" s="1008">
        <f t="shared" si="0"/>
        <v>19</v>
      </c>
      <c r="AD22" s="1020"/>
      <c r="AE22" s="1021"/>
      <c r="AF22" s="1053" t="s">
        <v>169</v>
      </c>
      <c r="AG22" s="1001">
        <v>2</v>
      </c>
      <c r="AH22" s="1053"/>
      <c r="AI22" s="1002"/>
      <c r="AJ22" s="1003"/>
      <c r="AK22" s="1003"/>
      <c r="AL22" s="1003"/>
      <c r="AM22" s="1003"/>
      <c r="AN22" s="1003"/>
      <c r="AO22" s="1015">
        <f t="shared" si="1"/>
        <v>21</v>
      </c>
      <c r="AP22" s="1005"/>
      <c r="AQ22" s="1000"/>
      <c r="AR22" s="1016">
        <f t="shared" si="2"/>
        <v>19</v>
      </c>
      <c r="AS22" s="1017">
        <f t="shared" si="3"/>
        <v>19</v>
      </c>
      <c r="AT22" s="1016">
        <f t="shared" si="4"/>
        <v>19</v>
      </c>
      <c r="AU22" s="1016">
        <f t="shared" si="5"/>
        <v>36</v>
      </c>
      <c r="AV22" s="1016">
        <f>L22+N22+(P22*10)+R22+S22+T22+U22+V22+W22</f>
        <v>19</v>
      </c>
      <c r="AW22" s="1016">
        <f t="shared" si="6"/>
        <v>55</v>
      </c>
      <c r="AX22" s="859">
        <f t="shared" si="13"/>
        <v>2</v>
      </c>
      <c r="AY22" s="859">
        <f t="shared" si="10"/>
        <v>0</v>
      </c>
      <c r="AZ22" s="454"/>
    </row>
    <row r="23" spans="1:52" s="463" customFormat="1" ht="40.5" customHeight="1" x14ac:dyDescent="0.4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4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986">
        <f t="shared" si="9"/>
        <v>2</v>
      </c>
      <c r="Y23" s="1052" t="s">
        <v>222</v>
      </c>
      <c r="Z23" s="1019">
        <v>15</v>
      </c>
      <c r="AA23" s="1018" t="s">
        <v>125</v>
      </c>
      <c r="AB23" s="1019">
        <v>4</v>
      </c>
      <c r="AC23" s="1008">
        <f t="shared" si="0"/>
        <v>19</v>
      </c>
      <c r="AD23" s="1020"/>
      <c r="AE23" s="1021"/>
      <c r="AF23" s="1053" t="s">
        <v>170</v>
      </c>
      <c r="AG23" s="1001">
        <v>2</v>
      </c>
      <c r="AH23" s="1053"/>
      <c r="AI23" s="1002"/>
      <c r="AJ23" s="1003"/>
      <c r="AK23" s="1003"/>
      <c r="AL23" s="1003"/>
      <c r="AM23" s="1003"/>
      <c r="AN23" s="1003"/>
      <c r="AO23" s="1015">
        <f t="shared" si="1"/>
        <v>21</v>
      </c>
      <c r="AP23" s="1005"/>
      <c r="AQ23" s="1000"/>
      <c r="AR23" s="1016">
        <f t="shared" si="2"/>
        <v>19</v>
      </c>
      <c r="AS23" s="1017">
        <f t="shared" si="3"/>
        <v>19</v>
      </c>
      <c r="AT23" s="1016">
        <f t="shared" si="4"/>
        <v>19</v>
      </c>
      <c r="AU23" s="1016">
        <f t="shared" si="5"/>
        <v>36</v>
      </c>
      <c r="AV23" s="1016" t="e">
        <f>L23+N23+(P23*10)+R23+S23+T23+U23+V23+W23</f>
        <v>#VALUE!</v>
      </c>
      <c r="AW23" s="1016" t="e">
        <f t="shared" si="6"/>
        <v>#VALUE!</v>
      </c>
      <c r="AX23" s="859">
        <f t="shared" si="13"/>
        <v>2</v>
      </c>
      <c r="AY23" s="859">
        <f t="shared" si="10"/>
        <v>0</v>
      </c>
      <c r="AZ23" s="454"/>
    </row>
    <row r="24" spans="1:52" s="463" customFormat="1" ht="35.5" customHeight="1" x14ac:dyDescent="0.4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4"/>
        <v>16</v>
      </c>
      <c r="J24" s="280"/>
      <c r="K24" s="379"/>
      <c r="L24" s="255" t="s">
        <v>394</v>
      </c>
      <c r="M24" s="256">
        <v>3</v>
      </c>
      <c r="N24" s="358" t="s">
        <v>490</v>
      </c>
      <c r="O24" s="297">
        <v>2</v>
      </c>
      <c r="P24" s="317"/>
      <c r="Q24" s="263"/>
      <c r="R24" s="264"/>
      <c r="S24" s="264"/>
      <c r="T24" s="264"/>
      <c r="U24" s="264"/>
      <c r="V24" s="264"/>
      <c r="W24" s="261">
        <f t="shared" si="8"/>
        <v>21</v>
      </c>
      <c r="X24" s="986">
        <f t="shared" si="9"/>
        <v>4</v>
      </c>
      <c r="Y24" s="1052" t="s">
        <v>233</v>
      </c>
      <c r="Z24" s="1019">
        <v>18</v>
      </c>
      <c r="AA24" s="1018" t="s">
        <v>126</v>
      </c>
      <c r="AB24" s="1019">
        <v>4</v>
      </c>
      <c r="AC24" s="1008">
        <f t="shared" si="0"/>
        <v>22</v>
      </c>
      <c r="AD24" s="1020"/>
      <c r="AE24" s="1021"/>
      <c r="AF24" s="1053"/>
      <c r="AG24" s="1001"/>
      <c r="AH24" s="1053"/>
      <c r="AI24" s="1002"/>
      <c r="AJ24" s="1003"/>
      <c r="AK24" s="1003"/>
      <c r="AL24" s="1003"/>
      <c r="AM24" s="1003"/>
      <c r="AN24" s="1003"/>
      <c r="AO24" s="1015">
        <f t="shared" si="1"/>
        <v>22</v>
      </c>
      <c r="AP24" s="1005"/>
      <c r="AQ24" s="1000"/>
      <c r="AR24" s="1016">
        <f t="shared" si="2"/>
        <v>19</v>
      </c>
      <c r="AS24" s="1017">
        <f t="shared" si="3"/>
        <v>21</v>
      </c>
      <c r="AT24" s="1016">
        <f t="shared" si="4"/>
        <v>19</v>
      </c>
      <c r="AU24" s="1016">
        <f t="shared" si="5"/>
        <v>56</v>
      </c>
      <c r="AV24" s="1016" t="e">
        <f>L24+N24+(P24*10)+R24+S24+T24+U24+V24+W24</f>
        <v>#VALUE!</v>
      </c>
      <c r="AW24" s="1016" t="e">
        <f t="shared" si="6"/>
        <v>#VALUE!</v>
      </c>
      <c r="AX24" s="859">
        <f t="shared" si="13"/>
        <v>2</v>
      </c>
      <c r="AY24" s="859">
        <f t="shared" si="10"/>
        <v>2</v>
      </c>
      <c r="AZ24" s="454"/>
    </row>
    <row r="25" spans="1:52" s="463" customFormat="1" ht="31.5" x14ac:dyDescent="0.4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4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986">
        <f t="shared" si="9"/>
        <v>2</v>
      </c>
      <c r="Y25" s="1052"/>
      <c r="Z25" s="1019"/>
      <c r="AA25" s="1018"/>
      <c r="AB25" s="1019"/>
      <c r="AC25" s="1008"/>
      <c r="AD25" s="1020"/>
      <c r="AE25" s="1021"/>
      <c r="AF25" s="1053"/>
      <c r="AG25" s="1001"/>
      <c r="AH25" s="1053"/>
      <c r="AI25" s="1002"/>
      <c r="AJ25" s="1003"/>
      <c r="AK25" s="1003"/>
      <c r="AL25" s="1003"/>
      <c r="AM25" s="1003"/>
      <c r="AN25" s="1003"/>
      <c r="AO25" s="1015"/>
      <c r="AP25" s="1005"/>
      <c r="AQ25" s="1000"/>
      <c r="AR25" s="1016">
        <f t="shared" si="2"/>
        <v>19</v>
      </c>
      <c r="AS25" s="1017"/>
      <c r="AT25" s="1016">
        <f t="shared" si="4"/>
        <v>19</v>
      </c>
      <c r="AU25" s="1016"/>
      <c r="AV25" s="1016"/>
      <c r="AW25" s="1016"/>
      <c r="AX25" s="859">
        <f t="shared" si="13"/>
        <v>2</v>
      </c>
      <c r="AY25" s="859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4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>
        <f t="shared" si="8"/>
        <v>0</v>
      </c>
      <c r="X26" s="986"/>
      <c r="Y26" s="1043"/>
      <c r="Z26" s="1025"/>
      <c r="AA26" s="1006"/>
      <c r="AB26" s="1025"/>
      <c r="AC26" s="1008"/>
      <c r="AD26" s="1009"/>
      <c r="AE26" s="1010"/>
      <c r="AF26" s="1028"/>
      <c r="AG26" s="1029"/>
      <c r="AH26" s="1028"/>
      <c r="AI26" s="1030"/>
      <c r="AJ26" s="1031"/>
      <c r="AK26" s="1031"/>
      <c r="AL26" s="1031"/>
      <c r="AM26" s="1031"/>
      <c r="AN26" s="1031"/>
      <c r="AO26" s="1015"/>
      <c r="AP26" s="1032"/>
      <c r="AQ26" s="1028"/>
      <c r="AR26" s="1016"/>
      <c r="AS26" s="1017"/>
      <c r="AT26" s="1016"/>
      <c r="AU26" s="1016"/>
      <c r="AV26" s="1016"/>
      <c r="AW26" s="1016"/>
      <c r="AX26" s="859"/>
      <c r="AY26" s="859"/>
      <c r="AZ26" s="454"/>
    </row>
    <row r="27" spans="1:52" s="395" customFormat="1" ht="54" x14ac:dyDescent="0.35">
      <c r="A27" s="22">
        <v>15</v>
      </c>
      <c r="B27" s="653" t="s">
        <v>17</v>
      </c>
      <c r="C27" s="653" t="s">
        <v>50</v>
      </c>
      <c r="D27" s="654" t="s">
        <v>75</v>
      </c>
      <c r="E27" s="655" t="s">
        <v>522</v>
      </c>
      <c r="F27" s="656">
        <v>12</v>
      </c>
      <c r="G27" s="657" t="s">
        <v>138</v>
      </c>
      <c r="H27" s="656">
        <v>3</v>
      </c>
      <c r="I27" s="658">
        <f t="shared" si="14"/>
        <v>15</v>
      </c>
      <c r="J27" s="615"/>
      <c r="K27" s="659"/>
      <c r="L27" s="660"/>
      <c r="M27" s="661"/>
      <c r="N27" s="662" t="s">
        <v>446</v>
      </c>
      <c r="O27" s="663">
        <v>2</v>
      </c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17</v>
      </c>
      <c r="X27" s="986">
        <f t="shared" si="9"/>
        <v>0</v>
      </c>
      <c r="Y27" s="1033" t="s">
        <v>194</v>
      </c>
      <c r="Z27" s="1007">
        <v>13</v>
      </c>
      <c r="AA27" s="1034" t="s">
        <v>127</v>
      </c>
      <c r="AB27" s="1007">
        <v>3</v>
      </c>
      <c r="AC27" s="1008">
        <f t="shared" si="0"/>
        <v>16</v>
      </c>
      <c r="AD27" s="1009" t="s">
        <v>193</v>
      </c>
      <c r="AE27" s="1010">
        <v>3</v>
      </c>
      <c r="AF27" s="1016" t="s">
        <v>176</v>
      </c>
      <c r="AG27" s="1054">
        <v>2</v>
      </c>
      <c r="AH27" s="1016"/>
      <c r="AI27" s="1055"/>
      <c r="AJ27" s="1014">
        <v>0</v>
      </c>
      <c r="AK27" s="1014">
        <v>0</v>
      </c>
      <c r="AL27" s="1014">
        <v>0</v>
      </c>
      <c r="AM27" s="1014">
        <v>0</v>
      </c>
      <c r="AN27" s="1014">
        <v>0</v>
      </c>
      <c r="AO27" s="1015">
        <f t="shared" si="1"/>
        <v>21</v>
      </c>
      <c r="AP27" s="1032"/>
      <c r="AQ27" s="1028"/>
      <c r="AR27" s="1016">
        <f t="shared" si="2"/>
        <v>15</v>
      </c>
      <c r="AS27" s="1017">
        <f t="shared" si="3"/>
        <v>17</v>
      </c>
      <c r="AT27" s="1016">
        <f t="shared" si="4"/>
        <v>15</v>
      </c>
      <c r="AU27" s="1016">
        <f t="shared" si="5"/>
        <v>-16</v>
      </c>
      <c r="AV27" s="1016">
        <f t="shared" ref="AV27:AV31" si="15">(((AC27+AE27)*17)-(17*17))+(AG27*17)+AI27+AJ27+AK27+AL27+AM27+AN27</f>
        <v>68</v>
      </c>
      <c r="AW27" s="1016">
        <f t="shared" si="6"/>
        <v>52</v>
      </c>
      <c r="AX27" s="859">
        <f t="shared" si="13"/>
        <v>-2</v>
      </c>
      <c r="AY27" s="859">
        <f t="shared" si="10"/>
        <v>2</v>
      </c>
      <c r="AZ27" s="454"/>
    </row>
    <row r="28" spans="1:52" s="395" customFormat="1" ht="72" x14ac:dyDescent="0.35">
      <c r="A28" s="22">
        <v>16</v>
      </c>
      <c r="B28" s="653" t="s">
        <v>18</v>
      </c>
      <c r="C28" s="653" t="s">
        <v>6</v>
      </c>
      <c r="D28" s="664" t="s">
        <v>75</v>
      </c>
      <c r="E28" s="665" t="s">
        <v>510</v>
      </c>
      <c r="F28" s="656">
        <v>14</v>
      </c>
      <c r="G28" s="666" t="s">
        <v>327</v>
      </c>
      <c r="H28" s="656">
        <v>2</v>
      </c>
      <c r="I28" s="658">
        <f t="shared" si="14"/>
        <v>16</v>
      </c>
      <c r="J28" s="667"/>
      <c r="K28" s="659"/>
      <c r="L28" s="668" t="s">
        <v>401</v>
      </c>
      <c r="M28" s="661">
        <v>3</v>
      </c>
      <c r="N28" s="656" t="s">
        <v>328</v>
      </c>
      <c r="O28" s="663">
        <v>2</v>
      </c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21</v>
      </c>
      <c r="X28" s="986">
        <f t="shared" si="9"/>
        <v>4</v>
      </c>
      <c r="Y28" s="1033" t="s">
        <v>212</v>
      </c>
      <c r="Z28" s="1007">
        <v>10</v>
      </c>
      <c r="AA28" s="1035" t="s">
        <v>177</v>
      </c>
      <c r="AB28" s="1007">
        <v>6</v>
      </c>
      <c r="AC28" s="1008">
        <f t="shared" si="0"/>
        <v>16</v>
      </c>
      <c r="AD28" s="1023" t="s">
        <v>195</v>
      </c>
      <c r="AE28" s="1010">
        <v>6</v>
      </c>
      <c r="AF28" s="1016" t="s">
        <v>178</v>
      </c>
      <c r="AG28" s="1054">
        <v>2</v>
      </c>
      <c r="AH28" s="1016"/>
      <c r="AI28" s="1055"/>
      <c r="AJ28" s="1014">
        <v>0</v>
      </c>
      <c r="AK28" s="1014">
        <v>0</v>
      </c>
      <c r="AL28" s="1014">
        <v>0</v>
      </c>
      <c r="AM28" s="1014">
        <v>0</v>
      </c>
      <c r="AN28" s="1014">
        <v>0</v>
      </c>
      <c r="AO28" s="1015">
        <f t="shared" si="1"/>
        <v>24</v>
      </c>
      <c r="AP28" s="1032"/>
      <c r="AQ28" s="1028"/>
      <c r="AR28" s="1016">
        <f t="shared" si="2"/>
        <v>19</v>
      </c>
      <c r="AS28" s="1017">
        <f t="shared" si="3"/>
        <v>21</v>
      </c>
      <c r="AT28" s="1016">
        <f t="shared" si="4"/>
        <v>19</v>
      </c>
      <c r="AU28" s="1016">
        <f t="shared" si="5"/>
        <v>56</v>
      </c>
      <c r="AV28" s="1016">
        <f t="shared" si="15"/>
        <v>119</v>
      </c>
      <c r="AW28" s="1016">
        <f t="shared" si="6"/>
        <v>175</v>
      </c>
      <c r="AX28" s="859">
        <f t="shared" si="13"/>
        <v>2</v>
      </c>
      <c r="AY28" s="859">
        <f t="shared" si="10"/>
        <v>2</v>
      </c>
      <c r="AZ28" s="454"/>
    </row>
    <row r="29" spans="1:52" s="395" customFormat="1" ht="71.5" customHeight="1" x14ac:dyDescent="0.35">
      <c r="A29" s="22">
        <v>17</v>
      </c>
      <c r="B29" s="653" t="s">
        <v>19</v>
      </c>
      <c r="C29" s="653" t="s">
        <v>6</v>
      </c>
      <c r="D29" s="664" t="s">
        <v>75</v>
      </c>
      <c r="E29" s="616" t="s">
        <v>523</v>
      </c>
      <c r="F29" s="215">
        <v>8</v>
      </c>
      <c r="G29" s="253" t="s">
        <v>329</v>
      </c>
      <c r="H29" s="215">
        <v>4</v>
      </c>
      <c r="I29" s="658">
        <f t="shared" si="14"/>
        <v>12</v>
      </c>
      <c r="J29" s="670"/>
      <c r="K29" s="659"/>
      <c r="L29" s="611" t="s">
        <v>402</v>
      </c>
      <c r="M29" s="256">
        <v>6</v>
      </c>
      <c r="N29" s="342" t="s">
        <v>330</v>
      </c>
      <c r="O29" s="663">
        <v>2</v>
      </c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20</v>
      </c>
      <c r="X29" s="986">
        <f t="shared" si="9"/>
        <v>3</v>
      </c>
      <c r="Y29" s="1033" t="s">
        <v>197</v>
      </c>
      <c r="Z29" s="1007">
        <v>12</v>
      </c>
      <c r="AA29" s="1034"/>
      <c r="AB29" s="1007">
        <v>0</v>
      </c>
      <c r="AC29" s="1008">
        <f t="shared" si="0"/>
        <v>12</v>
      </c>
      <c r="AD29" s="1023" t="s">
        <v>196</v>
      </c>
      <c r="AE29" s="1010">
        <v>6</v>
      </c>
      <c r="AF29" s="1016"/>
      <c r="AG29" s="1054">
        <v>0</v>
      </c>
      <c r="AH29" s="1016"/>
      <c r="AI29" s="1055"/>
      <c r="AJ29" s="1014">
        <v>0</v>
      </c>
      <c r="AK29" s="1014">
        <v>0</v>
      </c>
      <c r="AL29" s="1014">
        <v>0</v>
      </c>
      <c r="AM29" s="1014">
        <v>0</v>
      </c>
      <c r="AN29" s="1014">
        <v>0</v>
      </c>
      <c r="AO29" s="1015">
        <f t="shared" si="1"/>
        <v>18</v>
      </c>
      <c r="AP29" s="1032"/>
      <c r="AQ29" s="1028"/>
      <c r="AR29" s="1016">
        <f t="shared" si="2"/>
        <v>18</v>
      </c>
      <c r="AS29" s="1017">
        <f t="shared" si="3"/>
        <v>20</v>
      </c>
      <c r="AT29" s="1016">
        <f t="shared" si="4"/>
        <v>18</v>
      </c>
      <c r="AU29" s="1016">
        <f t="shared" si="5"/>
        <v>38</v>
      </c>
      <c r="AV29" s="1016">
        <f t="shared" si="15"/>
        <v>17</v>
      </c>
      <c r="AW29" s="1016">
        <f t="shared" si="6"/>
        <v>55</v>
      </c>
      <c r="AX29" s="859">
        <f t="shared" si="13"/>
        <v>1</v>
      </c>
      <c r="AY29" s="859">
        <f t="shared" si="10"/>
        <v>2</v>
      </c>
      <c r="AZ29" s="454"/>
    </row>
    <row r="30" spans="1:52" s="395" customFormat="1" ht="54" x14ac:dyDescent="0.35">
      <c r="A30" s="22">
        <v>18</v>
      </c>
      <c r="B30" s="653" t="s">
        <v>69</v>
      </c>
      <c r="C30" s="653" t="s">
        <v>6</v>
      </c>
      <c r="D30" s="664" t="s">
        <v>75</v>
      </c>
      <c r="E30" s="673" t="s">
        <v>524</v>
      </c>
      <c r="F30" s="656">
        <v>8</v>
      </c>
      <c r="G30" s="674" t="s">
        <v>332</v>
      </c>
      <c r="H30" s="656">
        <v>4</v>
      </c>
      <c r="I30" s="658">
        <f t="shared" si="14"/>
        <v>12</v>
      </c>
      <c r="J30" s="670"/>
      <c r="K30" s="659"/>
      <c r="L30" s="668" t="s">
        <v>333</v>
      </c>
      <c r="M30" s="661">
        <v>3</v>
      </c>
      <c r="N30" s="666" t="s">
        <v>334</v>
      </c>
      <c r="O30" s="663">
        <v>2</v>
      </c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17</v>
      </c>
      <c r="X30" s="986">
        <f t="shared" si="9"/>
        <v>0</v>
      </c>
      <c r="Y30" s="1033" t="s">
        <v>213</v>
      </c>
      <c r="Z30" s="1007">
        <v>12</v>
      </c>
      <c r="AA30" s="1034" t="s">
        <v>128</v>
      </c>
      <c r="AB30" s="1007">
        <v>4</v>
      </c>
      <c r="AC30" s="1008">
        <f t="shared" si="0"/>
        <v>16</v>
      </c>
      <c r="AD30" s="1009" t="s">
        <v>198</v>
      </c>
      <c r="AE30" s="1010">
        <v>3</v>
      </c>
      <c r="AF30" s="1016" t="s">
        <v>179</v>
      </c>
      <c r="AG30" s="1054">
        <v>2</v>
      </c>
      <c r="AH30" s="1016"/>
      <c r="AI30" s="1055"/>
      <c r="AJ30" s="1014">
        <v>0</v>
      </c>
      <c r="AK30" s="1014">
        <v>0</v>
      </c>
      <c r="AL30" s="1014">
        <v>0</v>
      </c>
      <c r="AM30" s="1014">
        <v>0</v>
      </c>
      <c r="AN30" s="1014">
        <v>0</v>
      </c>
      <c r="AO30" s="1015">
        <f t="shared" si="1"/>
        <v>21</v>
      </c>
      <c r="AP30" s="1032"/>
      <c r="AQ30" s="1028"/>
      <c r="AR30" s="1016">
        <f t="shared" si="2"/>
        <v>15</v>
      </c>
      <c r="AS30" s="1017">
        <f t="shared" si="3"/>
        <v>17</v>
      </c>
      <c r="AT30" s="1016">
        <f t="shared" si="4"/>
        <v>15</v>
      </c>
      <c r="AU30" s="1016">
        <f t="shared" si="5"/>
        <v>-16</v>
      </c>
      <c r="AV30" s="1016">
        <f t="shared" si="15"/>
        <v>68</v>
      </c>
      <c r="AW30" s="1016">
        <f t="shared" si="6"/>
        <v>52</v>
      </c>
      <c r="AX30" s="859">
        <f t="shared" si="13"/>
        <v>-2</v>
      </c>
      <c r="AY30" s="859">
        <f t="shared" si="10"/>
        <v>2</v>
      </c>
      <c r="AZ30" s="454"/>
    </row>
    <row r="31" spans="1:52" s="395" customFormat="1" ht="54" x14ac:dyDescent="0.35">
      <c r="A31" s="22">
        <v>19</v>
      </c>
      <c r="B31" s="653" t="s">
        <v>234</v>
      </c>
      <c r="C31" s="653" t="s">
        <v>6</v>
      </c>
      <c r="D31" s="664" t="s">
        <v>235</v>
      </c>
      <c r="E31" s="665" t="s">
        <v>508</v>
      </c>
      <c r="F31" s="656">
        <v>9</v>
      </c>
      <c r="G31" s="666" t="s">
        <v>403</v>
      </c>
      <c r="H31" s="656">
        <v>12</v>
      </c>
      <c r="I31" s="658">
        <f t="shared" si="14"/>
        <v>21</v>
      </c>
      <c r="J31" s="670"/>
      <c r="K31" s="659"/>
      <c r="L31" s="675"/>
      <c r="M31" s="661"/>
      <c r="N31" s="656" t="s">
        <v>335</v>
      </c>
      <c r="O31" s="663">
        <v>2</v>
      </c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23</v>
      </c>
      <c r="X31" s="986">
        <f t="shared" si="9"/>
        <v>6</v>
      </c>
      <c r="Y31" s="1033" t="s">
        <v>197</v>
      </c>
      <c r="Z31" s="1007">
        <v>12</v>
      </c>
      <c r="AA31" s="1035" t="s">
        <v>180</v>
      </c>
      <c r="AB31" s="1007">
        <v>10</v>
      </c>
      <c r="AC31" s="1008">
        <f t="shared" si="0"/>
        <v>22</v>
      </c>
      <c r="AD31" s="1009" t="s">
        <v>199</v>
      </c>
      <c r="AE31" s="1010">
        <v>3</v>
      </c>
      <c r="AF31" s="1016">
        <v>0</v>
      </c>
      <c r="AG31" s="1054">
        <v>0</v>
      </c>
      <c r="AH31" s="1016"/>
      <c r="AI31" s="1055"/>
      <c r="AJ31" s="1014">
        <v>0</v>
      </c>
      <c r="AK31" s="1014">
        <v>0</v>
      </c>
      <c r="AL31" s="1014">
        <v>0</v>
      </c>
      <c r="AM31" s="1014">
        <v>0</v>
      </c>
      <c r="AN31" s="1014">
        <v>0</v>
      </c>
      <c r="AO31" s="1015">
        <f t="shared" si="1"/>
        <v>25</v>
      </c>
      <c r="AP31" s="1032"/>
      <c r="AQ31" s="1028"/>
      <c r="AR31" s="1016">
        <f t="shared" si="2"/>
        <v>21</v>
      </c>
      <c r="AS31" s="1017">
        <f t="shared" si="3"/>
        <v>23</v>
      </c>
      <c r="AT31" s="1016">
        <f t="shared" si="4"/>
        <v>21</v>
      </c>
      <c r="AU31" s="1016">
        <f t="shared" si="5"/>
        <v>92</v>
      </c>
      <c r="AV31" s="1016">
        <f t="shared" si="15"/>
        <v>136</v>
      </c>
      <c r="AW31" s="1016">
        <f t="shared" si="6"/>
        <v>228</v>
      </c>
      <c r="AX31" s="859">
        <f t="shared" si="13"/>
        <v>4</v>
      </c>
      <c r="AY31" s="859">
        <f t="shared" si="10"/>
        <v>2</v>
      </c>
      <c r="AZ31" s="454"/>
    </row>
    <row r="32" spans="1:52" s="395" customFormat="1" ht="18.5" x14ac:dyDescent="0.35">
      <c r="A32" s="25" t="s">
        <v>544</v>
      </c>
      <c r="B32" s="676" t="s">
        <v>56</v>
      </c>
      <c r="C32" s="677"/>
      <c r="D32" s="678"/>
      <c r="E32" s="679"/>
      <c r="F32" s="653"/>
      <c r="G32" s="662"/>
      <c r="H32" s="653"/>
      <c r="I32" s="658">
        <f t="shared" si="14"/>
        <v>0</v>
      </c>
      <c r="J32" s="670"/>
      <c r="K32" s="659"/>
      <c r="L32" s="680"/>
      <c r="M32" s="672"/>
      <c r="N32" s="681"/>
      <c r="O32" s="682"/>
      <c r="P32" s="446"/>
      <c r="Q32" s="298"/>
      <c r="R32" s="299"/>
      <c r="S32" s="299"/>
      <c r="T32" s="299"/>
      <c r="U32" s="299"/>
      <c r="V32" s="299"/>
      <c r="W32" s="261"/>
      <c r="X32" s="986"/>
      <c r="Y32" s="1043"/>
      <c r="Z32" s="1025"/>
      <c r="AA32" s="1006"/>
      <c r="AB32" s="1025"/>
      <c r="AC32" s="1008"/>
      <c r="AD32" s="1009"/>
      <c r="AE32" s="1010"/>
      <c r="AF32" s="1028"/>
      <c r="AG32" s="1029"/>
      <c r="AH32" s="1028"/>
      <c r="AI32" s="1030"/>
      <c r="AJ32" s="1031"/>
      <c r="AK32" s="1031"/>
      <c r="AL32" s="1031"/>
      <c r="AM32" s="1031"/>
      <c r="AN32" s="1031"/>
      <c r="AO32" s="1015"/>
      <c r="AP32" s="1032"/>
      <c r="AQ32" s="1028"/>
      <c r="AR32" s="1016"/>
      <c r="AS32" s="1017"/>
      <c r="AT32" s="1016"/>
      <c r="AU32" s="1016"/>
      <c r="AV32" s="1016"/>
      <c r="AW32" s="1016"/>
      <c r="AX32" s="859"/>
      <c r="AY32" s="859"/>
      <c r="AZ32" s="454"/>
    </row>
    <row r="33" spans="1:52" s="394" customFormat="1" ht="72" x14ac:dyDescent="0.4">
      <c r="A33" s="18">
        <v>20</v>
      </c>
      <c r="B33" s="653" t="s">
        <v>43</v>
      </c>
      <c r="C33" s="653" t="s">
        <v>97</v>
      </c>
      <c r="D33" s="662" t="s">
        <v>71</v>
      </c>
      <c r="E33" s="683" t="s">
        <v>336</v>
      </c>
      <c r="F33" s="664">
        <v>8</v>
      </c>
      <c r="G33" s="662" t="s">
        <v>337</v>
      </c>
      <c r="H33" s="664">
        <v>5</v>
      </c>
      <c r="I33" s="658">
        <f t="shared" si="14"/>
        <v>13</v>
      </c>
      <c r="J33" s="670"/>
      <c r="K33" s="659"/>
      <c r="L33" s="671" t="s">
        <v>404</v>
      </c>
      <c r="M33" s="672">
        <v>6</v>
      </c>
      <c r="N33" s="684">
        <v>0</v>
      </c>
      <c r="O33" s="685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986">
        <f t="shared" si="9"/>
        <v>2</v>
      </c>
      <c r="Y33" s="1056" t="s">
        <v>202</v>
      </c>
      <c r="Z33" s="1007">
        <v>8</v>
      </c>
      <c r="AA33" s="1006" t="s">
        <v>217</v>
      </c>
      <c r="AB33" s="1007">
        <v>5</v>
      </c>
      <c r="AC33" s="1008">
        <f t="shared" si="0"/>
        <v>13</v>
      </c>
      <c r="AD33" s="1023" t="s">
        <v>203</v>
      </c>
      <c r="AE33" s="1010">
        <v>6</v>
      </c>
      <c r="AF33" s="1000">
        <v>0</v>
      </c>
      <c r="AG33" s="1001">
        <v>0</v>
      </c>
      <c r="AH33" s="1000"/>
      <c r="AI33" s="1002"/>
      <c r="AJ33" s="1003">
        <v>0</v>
      </c>
      <c r="AK33" s="1003">
        <v>0</v>
      </c>
      <c r="AL33" s="1003">
        <v>0</v>
      </c>
      <c r="AM33" s="1003">
        <v>0</v>
      </c>
      <c r="AN33" s="1003">
        <v>0</v>
      </c>
      <c r="AO33" s="1015">
        <f t="shared" si="1"/>
        <v>19</v>
      </c>
      <c r="AP33" s="1005"/>
      <c r="AQ33" s="1000"/>
      <c r="AR33" s="1016">
        <f t="shared" si="2"/>
        <v>19</v>
      </c>
      <c r="AS33" s="1017">
        <f t="shared" si="3"/>
        <v>19</v>
      </c>
      <c r="AT33" s="1016">
        <f t="shared" si="4"/>
        <v>19</v>
      </c>
      <c r="AU33" s="1016">
        <f t="shared" si="5"/>
        <v>36</v>
      </c>
      <c r="AV33" s="1016" t="e">
        <f t="shared" ref="AV33:AV42" si="16">L33+N33+(P33*10)+R33+S33+T33+U33+V33+W33</f>
        <v>#VALUE!</v>
      </c>
      <c r="AW33" s="1016" t="e">
        <f t="shared" si="6"/>
        <v>#VALUE!</v>
      </c>
      <c r="AX33" s="859">
        <f t="shared" si="13"/>
        <v>2</v>
      </c>
      <c r="AY33" s="859">
        <f t="shared" si="10"/>
        <v>0</v>
      </c>
      <c r="AZ33" s="454"/>
    </row>
    <row r="34" spans="1:52" s="394" customFormat="1" ht="54" x14ac:dyDescent="0.4">
      <c r="A34" s="18">
        <v>21</v>
      </c>
      <c r="B34" s="653" t="s">
        <v>44</v>
      </c>
      <c r="C34" s="653" t="s">
        <v>6</v>
      </c>
      <c r="D34" s="662" t="s">
        <v>71</v>
      </c>
      <c r="E34" s="683" t="s">
        <v>338</v>
      </c>
      <c r="F34" s="664">
        <v>10</v>
      </c>
      <c r="G34" s="662" t="s">
        <v>339</v>
      </c>
      <c r="H34" s="664">
        <v>7</v>
      </c>
      <c r="I34" s="658">
        <f t="shared" si="14"/>
        <v>17</v>
      </c>
      <c r="J34" s="670"/>
      <c r="K34" s="659"/>
      <c r="L34" s="680"/>
      <c r="M34" s="672"/>
      <c r="N34" s="684">
        <v>0</v>
      </c>
      <c r="O34" s="685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17</v>
      </c>
      <c r="X34" s="986">
        <f t="shared" si="9"/>
        <v>0</v>
      </c>
      <c r="Y34" s="1056" t="s">
        <v>215</v>
      </c>
      <c r="Z34" s="1007">
        <v>10</v>
      </c>
      <c r="AA34" s="1006" t="s">
        <v>218</v>
      </c>
      <c r="AB34" s="1007">
        <v>7</v>
      </c>
      <c r="AC34" s="1008">
        <f t="shared" si="0"/>
        <v>17</v>
      </c>
      <c r="AD34" s="1009" t="s">
        <v>204</v>
      </c>
      <c r="AE34" s="1010">
        <v>3</v>
      </c>
      <c r="AF34" s="1000">
        <v>0</v>
      </c>
      <c r="AG34" s="1001">
        <v>0</v>
      </c>
      <c r="AH34" s="1000"/>
      <c r="AI34" s="1002"/>
      <c r="AJ34" s="1003">
        <v>0</v>
      </c>
      <c r="AK34" s="1003">
        <v>0</v>
      </c>
      <c r="AL34" s="1003">
        <v>0</v>
      </c>
      <c r="AM34" s="1003">
        <v>0</v>
      </c>
      <c r="AN34" s="1003">
        <v>0</v>
      </c>
      <c r="AO34" s="1015">
        <f t="shared" si="1"/>
        <v>20</v>
      </c>
      <c r="AP34" s="1005"/>
      <c r="AQ34" s="1000"/>
      <c r="AR34" s="1016">
        <f t="shared" si="2"/>
        <v>17</v>
      </c>
      <c r="AS34" s="1017">
        <f t="shared" si="3"/>
        <v>17</v>
      </c>
      <c r="AT34" s="1016">
        <f t="shared" si="4"/>
        <v>17</v>
      </c>
      <c r="AU34" s="1016">
        <f t="shared" si="5"/>
        <v>0</v>
      </c>
      <c r="AV34" s="1016">
        <f t="shared" si="16"/>
        <v>17</v>
      </c>
      <c r="AW34" s="1016">
        <f t="shared" si="6"/>
        <v>17</v>
      </c>
      <c r="AX34" s="859">
        <f t="shared" si="13"/>
        <v>0</v>
      </c>
      <c r="AY34" s="859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4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/>
      <c r="X35" s="986"/>
      <c r="Y35" s="1043"/>
      <c r="Z35" s="1025"/>
      <c r="AA35" s="1006"/>
      <c r="AB35" s="1025"/>
      <c r="AC35" s="1008"/>
      <c r="AD35" s="1009"/>
      <c r="AE35" s="1010"/>
      <c r="AF35" s="1028"/>
      <c r="AG35" s="1029"/>
      <c r="AH35" s="1028"/>
      <c r="AI35" s="1030"/>
      <c r="AJ35" s="1031"/>
      <c r="AK35" s="1031"/>
      <c r="AL35" s="1031"/>
      <c r="AM35" s="1031"/>
      <c r="AN35" s="1031"/>
      <c r="AO35" s="1015"/>
      <c r="AP35" s="1032"/>
      <c r="AQ35" s="1028"/>
      <c r="AR35" s="1016"/>
      <c r="AS35" s="1017"/>
      <c r="AT35" s="1016"/>
      <c r="AU35" s="1016"/>
      <c r="AV35" s="1016"/>
      <c r="AW35" s="1016"/>
      <c r="AX35" s="859"/>
      <c r="AY35" s="859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>
        <v>2</v>
      </c>
      <c r="P36" s="274"/>
      <c r="Q36" s="265"/>
      <c r="R36" s="260"/>
      <c r="S36" s="260"/>
      <c r="T36" s="260"/>
      <c r="U36" s="260"/>
      <c r="V36" s="260"/>
      <c r="W36" s="261">
        <f t="shared" si="8"/>
        <v>20</v>
      </c>
      <c r="X36" s="986">
        <f t="shared" si="9"/>
        <v>3</v>
      </c>
      <c r="Y36" s="1006" t="s">
        <v>162</v>
      </c>
      <c r="Z36" s="1006">
        <v>17</v>
      </c>
      <c r="AA36" s="1006" t="s">
        <v>133</v>
      </c>
      <c r="AB36" s="1006">
        <v>3</v>
      </c>
      <c r="AC36" s="1008">
        <f t="shared" si="0"/>
        <v>20</v>
      </c>
      <c r="AD36" s="1009"/>
      <c r="AE36" s="1010"/>
      <c r="AF36" s="1007" t="s">
        <v>158</v>
      </c>
      <c r="AG36" s="1054">
        <v>2</v>
      </c>
      <c r="AH36" s="1007"/>
      <c r="AI36" s="1055"/>
      <c r="AJ36" s="1014"/>
      <c r="AK36" s="1014"/>
      <c r="AL36" s="1014"/>
      <c r="AM36" s="1014"/>
      <c r="AN36" s="1014"/>
      <c r="AO36" s="1015">
        <f t="shared" si="1"/>
        <v>22</v>
      </c>
      <c r="AP36" s="1057"/>
      <c r="AQ36" s="1016"/>
      <c r="AR36" s="1016">
        <f t="shared" si="2"/>
        <v>18</v>
      </c>
      <c r="AS36" s="1017">
        <f t="shared" si="3"/>
        <v>20</v>
      </c>
      <c r="AT36" s="1016">
        <f t="shared" si="4"/>
        <v>18</v>
      </c>
      <c r="AU36" s="1016">
        <f t="shared" si="5"/>
        <v>38</v>
      </c>
      <c r="AV36" s="1016" t="e">
        <f t="shared" si="16"/>
        <v>#VALUE!</v>
      </c>
      <c r="AW36" s="1016" t="e">
        <f t="shared" si="6"/>
        <v>#VALUE!</v>
      </c>
      <c r="AX36" s="859">
        <f t="shared" si="13"/>
        <v>1</v>
      </c>
      <c r="AY36" s="859">
        <f t="shared" si="10"/>
        <v>2</v>
      </c>
      <c r="AZ36" s="454"/>
    </row>
    <row r="37" spans="1:52" s="395" customFormat="1" ht="7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542</v>
      </c>
      <c r="O37" s="297">
        <v>4</v>
      </c>
      <c r="P37" s="274"/>
      <c r="Q37" s="298"/>
      <c r="R37" s="299"/>
      <c r="S37" s="299"/>
      <c r="T37" s="299"/>
      <c r="U37" s="299"/>
      <c r="V37" s="299"/>
      <c r="W37" s="261">
        <f t="shared" si="8"/>
        <v>22</v>
      </c>
      <c r="X37" s="986">
        <f t="shared" si="9"/>
        <v>5</v>
      </c>
      <c r="Y37" s="1043" t="s">
        <v>163</v>
      </c>
      <c r="Z37" s="1006">
        <v>16</v>
      </c>
      <c r="AA37" s="1006"/>
      <c r="AB37" s="1006"/>
      <c r="AC37" s="1008">
        <f t="shared" si="0"/>
        <v>16</v>
      </c>
      <c r="AD37" s="1009"/>
      <c r="AE37" s="1010"/>
      <c r="AF37" s="1006" t="s">
        <v>159</v>
      </c>
      <c r="AG37" s="1029">
        <v>4</v>
      </c>
      <c r="AH37" s="1006"/>
      <c r="AI37" s="1030"/>
      <c r="AJ37" s="1031"/>
      <c r="AK37" s="1031"/>
      <c r="AL37" s="1031"/>
      <c r="AM37" s="1031"/>
      <c r="AN37" s="1031"/>
      <c r="AO37" s="1015">
        <f t="shared" si="1"/>
        <v>20</v>
      </c>
      <c r="AP37" s="1058"/>
      <c r="AQ37" s="1028"/>
      <c r="AR37" s="1016">
        <f t="shared" si="2"/>
        <v>18</v>
      </c>
      <c r="AS37" s="1017">
        <f t="shared" si="3"/>
        <v>22</v>
      </c>
      <c r="AT37" s="1016">
        <f t="shared" si="4"/>
        <v>18</v>
      </c>
      <c r="AU37" s="1016">
        <f t="shared" si="5"/>
        <v>58</v>
      </c>
      <c r="AV37" s="1016" t="e">
        <f t="shared" si="16"/>
        <v>#VALUE!</v>
      </c>
      <c r="AW37" s="1016" t="e">
        <f t="shared" si="6"/>
        <v>#VALUE!</v>
      </c>
      <c r="AX37" s="859">
        <f t="shared" si="13"/>
        <v>1</v>
      </c>
      <c r="AY37" s="859">
        <f t="shared" si="10"/>
        <v>4</v>
      </c>
      <c r="AZ37" s="454"/>
    </row>
    <row r="38" spans="1:52" s="478" customFormat="1" ht="7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541</v>
      </c>
      <c r="O38" s="297">
        <v>2</v>
      </c>
      <c r="P38" s="295"/>
      <c r="Q38" s="301"/>
      <c r="R38" s="302"/>
      <c r="S38" s="302"/>
      <c r="T38" s="302"/>
      <c r="U38" s="302"/>
      <c r="V38" s="302"/>
      <c r="W38" s="261">
        <f t="shared" si="8"/>
        <v>18</v>
      </c>
      <c r="X38" s="986">
        <f t="shared" si="9"/>
        <v>1</v>
      </c>
      <c r="Y38" s="1059" t="s">
        <v>164</v>
      </c>
      <c r="Z38" s="1060">
        <v>19</v>
      </c>
      <c r="AA38" s="1059"/>
      <c r="AB38" s="1060"/>
      <c r="AC38" s="1061">
        <f t="shared" si="0"/>
        <v>19</v>
      </c>
      <c r="AD38" s="1062"/>
      <c r="AE38" s="1063"/>
      <c r="AF38" s="1060" t="s">
        <v>160</v>
      </c>
      <c r="AG38" s="1064">
        <v>2</v>
      </c>
      <c r="AH38" s="1060"/>
      <c r="AI38" s="1065"/>
      <c r="AJ38" s="1024"/>
      <c r="AK38" s="1024"/>
      <c r="AL38" s="1024"/>
      <c r="AM38" s="1024"/>
      <c r="AN38" s="1024"/>
      <c r="AO38" s="1066">
        <f t="shared" si="1"/>
        <v>21</v>
      </c>
      <c r="AP38" s="1067"/>
      <c r="AQ38" s="1068"/>
      <c r="AR38" s="1068">
        <f t="shared" si="2"/>
        <v>16</v>
      </c>
      <c r="AS38" s="1069">
        <f t="shared" si="3"/>
        <v>18</v>
      </c>
      <c r="AT38" s="1068">
        <f t="shared" si="4"/>
        <v>16</v>
      </c>
      <c r="AU38" s="1068">
        <f t="shared" si="5"/>
        <v>2</v>
      </c>
      <c r="AV38" s="1068" t="e">
        <f t="shared" si="16"/>
        <v>#VALUE!</v>
      </c>
      <c r="AW38" s="1068" t="e">
        <f t="shared" si="6"/>
        <v>#VALUE!</v>
      </c>
      <c r="AX38" s="859">
        <f t="shared" si="13"/>
        <v>-1</v>
      </c>
      <c r="AY38" s="859">
        <f t="shared" si="10"/>
        <v>2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4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/>
      <c r="X39" s="986"/>
      <c r="Y39" s="1043"/>
      <c r="Z39" s="1025"/>
      <c r="AA39" s="1006"/>
      <c r="AB39" s="1025"/>
      <c r="AC39" s="1008"/>
      <c r="AD39" s="1009"/>
      <c r="AE39" s="1010"/>
      <c r="AF39" s="1070"/>
      <c r="AG39" s="1071"/>
      <c r="AH39" s="1070"/>
      <c r="AI39" s="1072"/>
      <c r="AJ39" s="1073"/>
      <c r="AK39" s="1073"/>
      <c r="AL39" s="1073"/>
      <c r="AM39" s="1073"/>
      <c r="AN39" s="1073"/>
      <c r="AO39" s="1015"/>
      <c r="AP39" s="1074"/>
      <c r="AQ39" s="1070"/>
      <c r="AR39" s="1016"/>
      <c r="AS39" s="1017"/>
      <c r="AT39" s="1016"/>
      <c r="AU39" s="1016"/>
      <c r="AV39" s="1016"/>
      <c r="AW39" s="1016"/>
      <c r="AX39" s="859"/>
      <c r="AY39" s="859"/>
      <c r="AZ39" s="454"/>
    </row>
    <row r="40" spans="1:52" s="482" customFormat="1" ht="92.5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4"/>
        <v>15</v>
      </c>
      <c r="J40" s="274"/>
      <c r="K40" s="379"/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18</v>
      </c>
      <c r="X40" s="986">
        <f t="shared" si="9"/>
        <v>1</v>
      </c>
      <c r="Y40" s="1059" t="s">
        <v>165</v>
      </c>
      <c r="Z40" s="1006">
        <v>12</v>
      </c>
      <c r="AA40" s="1006" t="s">
        <v>121</v>
      </c>
      <c r="AB40" s="1006">
        <v>5</v>
      </c>
      <c r="AC40" s="1008">
        <f t="shared" si="0"/>
        <v>17</v>
      </c>
      <c r="AD40" s="1009"/>
      <c r="AE40" s="1010"/>
      <c r="AF40" s="1075" t="s">
        <v>166</v>
      </c>
      <c r="AG40" s="1071">
        <v>4</v>
      </c>
      <c r="AH40" s="1075"/>
      <c r="AI40" s="1072"/>
      <c r="AJ40" s="1073"/>
      <c r="AK40" s="1073"/>
      <c r="AL40" s="1073"/>
      <c r="AM40" s="1073"/>
      <c r="AN40" s="1073"/>
      <c r="AO40" s="1015">
        <f t="shared" si="1"/>
        <v>21</v>
      </c>
      <c r="AP40" s="1076"/>
      <c r="AQ40" s="1070"/>
      <c r="AR40" s="1016">
        <f t="shared" si="2"/>
        <v>18</v>
      </c>
      <c r="AS40" s="1017">
        <f t="shared" si="3"/>
        <v>18</v>
      </c>
      <c r="AT40" s="1016">
        <f t="shared" si="4"/>
        <v>18</v>
      </c>
      <c r="AU40" s="1016">
        <f t="shared" si="5"/>
        <v>18</v>
      </c>
      <c r="AV40" s="1016" t="e">
        <f t="shared" si="16"/>
        <v>#VALUE!</v>
      </c>
      <c r="AW40" s="1016" t="e">
        <f t="shared" si="6"/>
        <v>#VALUE!</v>
      </c>
      <c r="AX40" s="859">
        <f t="shared" si="13"/>
        <v>1</v>
      </c>
      <c r="AY40" s="859">
        <f t="shared" si="10"/>
        <v>0</v>
      </c>
      <c r="AZ40" s="454"/>
    </row>
    <row r="41" spans="1:52" ht="73.5" customHeight="1" x14ac:dyDescent="0.4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4"/>
        <v>11</v>
      </c>
      <c r="J41" s="274"/>
      <c r="K41" s="379"/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17</v>
      </c>
      <c r="X41" s="986">
        <f t="shared" si="9"/>
        <v>0</v>
      </c>
      <c r="Y41" s="1043" t="s">
        <v>220</v>
      </c>
      <c r="Z41" s="1006">
        <v>11</v>
      </c>
      <c r="AA41" s="1006" t="s">
        <v>167</v>
      </c>
      <c r="AB41" s="1006">
        <v>3</v>
      </c>
      <c r="AC41" s="1008">
        <f t="shared" si="0"/>
        <v>14</v>
      </c>
      <c r="AD41" s="1009" t="s">
        <v>209</v>
      </c>
      <c r="AE41" s="1010">
        <v>3</v>
      </c>
      <c r="AF41" s="1070"/>
      <c r="AG41" s="1071"/>
      <c r="AH41" s="1070"/>
      <c r="AI41" s="1072"/>
      <c r="AJ41" s="1073"/>
      <c r="AK41" s="1073"/>
      <c r="AL41" s="1073"/>
      <c r="AM41" s="1073"/>
      <c r="AN41" s="1073"/>
      <c r="AO41" s="1015">
        <f t="shared" si="1"/>
        <v>17</v>
      </c>
      <c r="AP41" s="1077"/>
      <c r="AQ41" s="1078"/>
      <c r="AR41" s="1016">
        <f t="shared" si="2"/>
        <v>17</v>
      </c>
      <c r="AS41" s="1017">
        <f t="shared" si="3"/>
        <v>17</v>
      </c>
      <c r="AT41" s="1016">
        <f t="shared" si="4"/>
        <v>17</v>
      </c>
      <c r="AU41" s="1016">
        <f t="shared" si="5"/>
        <v>0</v>
      </c>
      <c r="AV41" s="1016" t="e">
        <f t="shared" si="16"/>
        <v>#VALUE!</v>
      </c>
      <c r="AW41" s="1016" t="e">
        <f t="shared" si="6"/>
        <v>#VALUE!</v>
      </c>
      <c r="AX41" s="859">
        <f t="shared" si="13"/>
        <v>0</v>
      </c>
      <c r="AY41" s="859">
        <f t="shared" si="10"/>
        <v>0</v>
      </c>
      <c r="AZ41" s="454"/>
    </row>
    <row r="42" spans="1:52" s="488" customFormat="1" ht="54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4"/>
        <v>13</v>
      </c>
      <c r="J42" s="274"/>
      <c r="K42" s="379"/>
      <c r="L42" s="290" t="s">
        <v>393</v>
      </c>
      <c r="M42" s="256">
        <v>3</v>
      </c>
      <c r="N42" s="313"/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16</v>
      </c>
      <c r="X42" s="986">
        <f t="shared" si="9"/>
        <v>-1</v>
      </c>
      <c r="Y42" s="1059" t="s">
        <v>216</v>
      </c>
      <c r="Z42" s="1007">
        <v>12</v>
      </c>
      <c r="AA42" s="1007" t="s">
        <v>168</v>
      </c>
      <c r="AB42" s="1007">
        <v>4</v>
      </c>
      <c r="AC42" s="1008">
        <f t="shared" si="0"/>
        <v>16</v>
      </c>
      <c r="AD42" s="1009" t="s">
        <v>208</v>
      </c>
      <c r="AE42" s="1010">
        <v>3</v>
      </c>
      <c r="AF42" s="1007"/>
      <c r="AG42" s="1071"/>
      <c r="AH42" s="1007"/>
      <c r="AI42" s="1072"/>
      <c r="AJ42" s="1073"/>
      <c r="AK42" s="1073"/>
      <c r="AL42" s="1073"/>
      <c r="AM42" s="1073"/>
      <c r="AN42" s="1073"/>
      <c r="AO42" s="1015">
        <f t="shared" si="1"/>
        <v>19</v>
      </c>
      <c r="AP42" s="1007"/>
      <c r="AQ42" s="1007"/>
      <c r="AR42" s="1016">
        <f t="shared" si="2"/>
        <v>16</v>
      </c>
      <c r="AS42" s="1017">
        <f t="shared" si="3"/>
        <v>16</v>
      </c>
      <c r="AT42" s="1016">
        <f t="shared" si="4"/>
        <v>16</v>
      </c>
      <c r="AU42" s="1016">
        <f t="shared" si="5"/>
        <v>-18</v>
      </c>
      <c r="AV42" s="1016" t="e">
        <f t="shared" si="16"/>
        <v>#VALUE!</v>
      </c>
      <c r="AW42" s="1016" t="e">
        <f t="shared" si="6"/>
        <v>#VALUE!</v>
      </c>
      <c r="AX42" s="859">
        <f t="shared" si="13"/>
        <v>-1</v>
      </c>
      <c r="AY42" s="859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4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/>
      <c r="X43" s="986"/>
      <c r="Y43" s="1043"/>
      <c r="Z43" s="1044"/>
      <c r="AA43" s="1006"/>
      <c r="AB43" s="1044"/>
      <c r="AC43" s="1008"/>
      <c r="AD43" s="1009"/>
      <c r="AE43" s="1010"/>
      <c r="AF43" s="1045"/>
      <c r="AG43" s="1046"/>
      <c r="AH43" s="1045"/>
      <c r="AI43" s="1047"/>
      <c r="AJ43" s="1048"/>
      <c r="AK43" s="1048"/>
      <c r="AL43" s="1048"/>
      <c r="AM43" s="1048"/>
      <c r="AN43" s="1048"/>
      <c r="AO43" s="1015"/>
      <c r="AP43" s="1049"/>
      <c r="AQ43" s="1045"/>
      <c r="AR43" s="1016"/>
      <c r="AS43" s="1017"/>
      <c r="AT43" s="1016"/>
      <c r="AU43" s="1016"/>
      <c r="AV43" s="1016"/>
      <c r="AW43" s="1016"/>
      <c r="AX43" s="859"/>
      <c r="AY43" s="859"/>
      <c r="AZ43" s="454"/>
    </row>
    <row r="44" spans="1:52" s="428" customFormat="1" ht="7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4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/>
      <c r="R44" s="260"/>
      <c r="S44" s="260"/>
      <c r="T44" s="260"/>
      <c r="U44" s="260"/>
      <c r="V44" s="260"/>
      <c r="W44" s="261">
        <f t="shared" si="8"/>
        <v>17</v>
      </c>
      <c r="X44" s="986">
        <f t="shared" si="9"/>
        <v>0</v>
      </c>
      <c r="Y44" s="1006" t="s">
        <v>155</v>
      </c>
      <c r="Z44" s="1007">
        <v>8</v>
      </c>
      <c r="AA44" s="1006" t="s">
        <v>156</v>
      </c>
      <c r="AB44" s="1007">
        <v>4</v>
      </c>
      <c r="AC44" s="1008">
        <f t="shared" si="0"/>
        <v>12</v>
      </c>
      <c r="AD44" s="1023" t="s">
        <v>205</v>
      </c>
      <c r="AE44" s="1010">
        <v>6</v>
      </c>
      <c r="AF44" s="1016"/>
      <c r="AG44" s="1054"/>
      <c r="AH44" s="1011"/>
      <c r="AI44" s="1013"/>
      <c r="AJ44" s="1079"/>
      <c r="AK44" s="1079"/>
      <c r="AL44" s="1079"/>
      <c r="AM44" s="1079"/>
      <c r="AN44" s="1079"/>
      <c r="AO44" s="1015">
        <f t="shared" si="1"/>
        <v>18</v>
      </c>
      <c r="AP44" s="1080" t="s">
        <v>157</v>
      </c>
      <c r="AQ44" s="1016"/>
      <c r="AR44" s="1016">
        <f t="shared" si="2"/>
        <v>17</v>
      </c>
      <c r="AS44" s="1017">
        <f t="shared" si="3"/>
        <v>17</v>
      </c>
      <c r="AT44" s="1016">
        <f t="shared" si="4"/>
        <v>17</v>
      </c>
      <c r="AU44" s="1016">
        <f t="shared" si="5"/>
        <v>0</v>
      </c>
      <c r="AV44" s="1016">
        <f>(((AC44+AE44)*17)-(17*17))+(AG44*17)+AI44+AJ44+AK44+AL44+AM44+AN44</f>
        <v>17</v>
      </c>
      <c r="AW44" s="1016">
        <f t="shared" si="6"/>
        <v>17</v>
      </c>
      <c r="AX44" s="859">
        <f t="shared" si="13"/>
        <v>0</v>
      </c>
      <c r="AY44" s="859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4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/>
      <c r="R45" s="260"/>
      <c r="S45" s="260"/>
      <c r="T45" s="260"/>
      <c r="U45" s="260"/>
      <c r="V45" s="260"/>
      <c r="W45" s="261">
        <f t="shared" si="8"/>
        <v>17</v>
      </c>
      <c r="X45" s="986">
        <f t="shared" si="9"/>
        <v>0</v>
      </c>
      <c r="Y45" s="1006"/>
      <c r="Z45" s="1007"/>
      <c r="AA45" s="1006"/>
      <c r="AB45" s="1007"/>
      <c r="AC45" s="1008"/>
      <c r="AD45" s="1023"/>
      <c r="AE45" s="1010"/>
      <c r="AF45" s="1016"/>
      <c r="AG45" s="1054"/>
      <c r="AH45" s="1011"/>
      <c r="AI45" s="1013"/>
      <c r="AJ45" s="1079"/>
      <c r="AK45" s="1079"/>
      <c r="AL45" s="1079"/>
      <c r="AM45" s="1079"/>
      <c r="AN45" s="1079"/>
      <c r="AO45" s="1015"/>
      <c r="AP45" s="1080"/>
      <c r="AQ45" s="1016"/>
      <c r="AR45" s="1016"/>
      <c r="AS45" s="1017"/>
      <c r="AT45" s="1016"/>
      <c r="AU45" s="1016"/>
      <c r="AV45" s="1016"/>
      <c r="AW45" s="1016"/>
      <c r="AX45" s="859">
        <f t="shared" si="13"/>
        <v>0</v>
      </c>
      <c r="AY45" s="859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4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/>
      <c r="X46" s="986"/>
      <c r="Y46" s="1043"/>
      <c r="Z46" s="1025"/>
      <c r="AA46" s="1006"/>
      <c r="AB46" s="1025"/>
      <c r="AC46" s="1008"/>
      <c r="AD46" s="1009"/>
      <c r="AE46" s="1010"/>
      <c r="AF46" s="1028"/>
      <c r="AG46" s="1029"/>
      <c r="AH46" s="1028"/>
      <c r="AI46" s="1030"/>
      <c r="AJ46" s="1031"/>
      <c r="AK46" s="1031"/>
      <c r="AL46" s="1031"/>
      <c r="AM46" s="1031"/>
      <c r="AN46" s="1031"/>
      <c r="AO46" s="1015"/>
      <c r="AP46" s="1032"/>
      <c r="AQ46" s="1028"/>
      <c r="AR46" s="1016"/>
      <c r="AS46" s="1017"/>
      <c r="AT46" s="1016"/>
      <c r="AU46" s="1016"/>
      <c r="AV46" s="1016"/>
      <c r="AW46" s="1016"/>
      <c r="AX46" s="859"/>
      <c r="AY46" s="859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4"/>
        <v>19</v>
      </c>
      <c r="J47" s="296"/>
      <c r="K47" s="380"/>
      <c r="L47" s="280"/>
      <c r="M47" s="256"/>
      <c r="N47" s="284" t="s">
        <v>406</v>
      </c>
      <c r="O47" s="285">
        <v>6</v>
      </c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25</v>
      </c>
      <c r="X47" s="986">
        <f t="shared" si="9"/>
        <v>8</v>
      </c>
      <c r="Y47" s="1050"/>
      <c r="Z47" s="1019"/>
      <c r="AA47" s="1018"/>
      <c r="AB47" s="1019"/>
      <c r="AC47" s="1008">
        <f t="shared" si="0"/>
        <v>0</v>
      </c>
      <c r="AD47" s="1020"/>
      <c r="AE47" s="1021"/>
      <c r="AF47" s="1050"/>
      <c r="AG47" s="1029"/>
      <c r="AH47" s="1050"/>
      <c r="AI47" s="1030"/>
      <c r="AJ47" s="1031">
        <v>0</v>
      </c>
      <c r="AK47" s="1031">
        <v>0</v>
      </c>
      <c r="AL47" s="1031">
        <v>0</v>
      </c>
      <c r="AM47" s="1031">
        <v>0</v>
      </c>
      <c r="AN47" s="1031"/>
      <c r="AO47" s="1015">
        <f t="shared" si="1"/>
        <v>0</v>
      </c>
      <c r="AP47" s="1081"/>
      <c r="AQ47" s="1028"/>
      <c r="AR47" s="1016">
        <f t="shared" si="2"/>
        <v>19</v>
      </c>
      <c r="AS47" s="1017">
        <f t="shared" si="3"/>
        <v>25</v>
      </c>
      <c r="AT47" s="1016">
        <f t="shared" si="4"/>
        <v>19</v>
      </c>
      <c r="AU47" s="1016">
        <f t="shared" si="5"/>
        <v>96</v>
      </c>
      <c r="AV47" s="1016" t="e">
        <f t="shared" ref="AV47:AV54" si="17">L47+N47+(P47*10)+R47+S47+T47+U47+V47+W47</f>
        <v>#VALUE!</v>
      </c>
      <c r="AW47" s="1016" t="e">
        <f t="shared" si="6"/>
        <v>#VALUE!</v>
      </c>
      <c r="AX47" s="859">
        <f t="shared" si="13"/>
        <v>2</v>
      </c>
      <c r="AY47" s="859">
        <f t="shared" si="10"/>
        <v>6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4"/>
        <v>21</v>
      </c>
      <c r="J48" s="296"/>
      <c r="K48" s="380"/>
      <c r="L48" s="280"/>
      <c r="M48" s="256"/>
      <c r="N48" s="288" t="s">
        <v>459</v>
      </c>
      <c r="O48" s="285">
        <v>4</v>
      </c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25</v>
      </c>
      <c r="X48" s="986">
        <f t="shared" si="9"/>
        <v>8</v>
      </c>
      <c r="Y48" s="1050"/>
      <c r="Z48" s="1019"/>
      <c r="AA48" s="1018"/>
      <c r="AB48" s="1019"/>
      <c r="AC48" s="1008">
        <f t="shared" si="0"/>
        <v>0</v>
      </c>
      <c r="AD48" s="1020"/>
      <c r="AE48" s="1021"/>
      <c r="AF48" s="1082"/>
      <c r="AG48" s="1029"/>
      <c r="AH48" s="1082"/>
      <c r="AI48" s="1030"/>
      <c r="AJ48" s="1031">
        <v>0</v>
      </c>
      <c r="AK48" s="1031">
        <v>0</v>
      </c>
      <c r="AL48" s="1031">
        <v>0</v>
      </c>
      <c r="AM48" s="1031">
        <v>0</v>
      </c>
      <c r="AN48" s="1031">
        <v>0</v>
      </c>
      <c r="AO48" s="1015">
        <f t="shared" si="1"/>
        <v>0</v>
      </c>
      <c r="AP48" s="1032"/>
      <c r="AQ48" s="1028"/>
      <c r="AR48" s="1016">
        <f t="shared" si="2"/>
        <v>21</v>
      </c>
      <c r="AS48" s="1017">
        <f t="shared" si="3"/>
        <v>25</v>
      </c>
      <c r="AT48" s="1016">
        <f t="shared" si="4"/>
        <v>21</v>
      </c>
      <c r="AU48" s="1016">
        <f t="shared" si="5"/>
        <v>112</v>
      </c>
      <c r="AV48" s="1016" t="e">
        <f t="shared" si="17"/>
        <v>#VALUE!</v>
      </c>
      <c r="AW48" s="1016" t="e">
        <f t="shared" si="6"/>
        <v>#VALUE!</v>
      </c>
      <c r="AX48" s="859">
        <f t="shared" si="13"/>
        <v>4</v>
      </c>
      <c r="AY48" s="859">
        <f t="shared" si="10"/>
        <v>4</v>
      </c>
      <c r="AZ48" s="454"/>
    </row>
    <row r="49" spans="1:52" s="463" customFormat="1" ht="31" x14ac:dyDescent="0.4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4"/>
        <v>18</v>
      </c>
      <c r="J49" s="296"/>
      <c r="K49" s="380"/>
      <c r="L49" s="280"/>
      <c r="M49" s="256"/>
      <c r="N49" s="288" t="s">
        <v>441</v>
      </c>
      <c r="O49" s="285">
        <v>4</v>
      </c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22</v>
      </c>
      <c r="X49" s="986">
        <f t="shared" si="9"/>
        <v>5</v>
      </c>
      <c r="Y49" s="1052"/>
      <c r="Z49" s="1019"/>
      <c r="AA49" s="1018"/>
      <c r="AB49" s="1019"/>
      <c r="AC49" s="1008">
        <f t="shared" si="0"/>
        <v>0</v>
      </c>
      <c r="AD49" s="1020"/>
      <c r="AE49" s="1021"/>
      <c r="AF49" s="1083"/>
      <c r="AG49" s="1001"/>
      <c r="AH49" s="1083"/>
      <c r="AI49" s="1002"/>
      <c r="AJ49" s="1003">
        <v>0</v>
      </c>
      <c r="AK49" s="1003">
        <v>0</v>
      </c>
      <c r="AL49" s="1003">
        <v>0</v>
      </c>
      <c r="AM49" s="1003">
        <v>0</v>
      </c>
      <c r="AN49" s="1003">
        <v>0</v>
      </c>
      <c r="AO49" s="1015">
        <f t="shared" si="1"/>
        <v>0</v>
      </c>
      <c r="AP49" s="1005"/>
      <c r="AQ49" s="1000"/>
      <c r="AR49" s="1016">
        <f t="shared" si="2"/>
        <v>18</v>
      </c>
      <c r="AS49" s="1017">
        <f t="shared" si="3"/>
        <v>22</v>
      </c>
      <c r="AT49" s="1016">
        <f t="shared" si="4"/>
        <v>18</v>
      </c>
      <c r="AU49" s="1016">
        <f t="shared" si="5"/>
        <v>58</v>
      </c>
      <c r="AV49" s="1016" t="e">
        <f t="shared" si="17"/>
        <v>#VALUE!</v>
      </c>
      <c r="AW49" s="1016" t="e">
        <f t="shared" si="6"/>
        <v>#VALUE!</v>
      </c>
      <c r="AX49" s="859">
        <f t="shared" si="13"/>
        <v>1</v>
      </c>
      <c r="AY49" s="859">
        <f t="shared" si="10"/>
        <v>4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4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986">
        <f>W50</f>
        <v>0</v>
      </c>
      <c r="Y50" s="1050"/>
      <c r="Z50" s="1019"/>
      <c r="AA50" s="1019"/>
      <c r="AB50" s="1019"/>
      <c r="AC50" s="1008">
        <f t="shared" si="0"/>
        <v>0</v>
      </c>
      <c r="AD50" s="1020"/>
      <c r="AE50" s="1021"/>
      <c r="AF50" s="1082"/>
      <c r="AG50" s="1029"/>
      <c r="AH50" s="1082"/>
      <c r="AI50" s="1030"/>
      <c r="AJ50" s="1031">
        <v>0</v>
      </c>
      <c r="AK50" s="1031">
        <v>0</v>
      </c>
      <c r="AL50" s="1031">
        <v>0</v>
      </c>
      <c r="AM50" s="1031">
        <v>0</v>
      </c>
      <c r="AN50" s="1031"/>
      <c r="AO50" s="1015">
        <f t="shared" si="1"/>
        <v>0</v>
      </c>
      <c r="AP50" s="1076" t="s">
        <v>139</v>
      </c>
      <c r="AQ50" s="1028"/>
      <c r="AR50" s="1016">
        <f t="shared" si="2"/>
        <v>0</v>
      </c>
      <c r="AS50" s="1017">
        <f t="shared" si="3"/>
        <v>0</v>
      </c>
      <c r="AT50" s="1016">
        <f t="shared" si="4"/>
        <v>0</v>
      </c>
      <c r="AU50" s="1016">
        <f t="shared" si="5"/>
        <v>-306</v>
      </c>
      <c r="AV50" s="1016">
        <f t="shared" si="17"/>
        <v>0</v>
      </c>
      <c r="AW50" s="1016">
        <f t="shared" si="6"/>
        <v>-306</v>
      </c>
      <c r="AX50" s="859">
        <f>(I50+K50+M50+Q50)</f>
        <v>0</v>
      </c>
      <c r="AY50" s="859">
        <f t="shared" si="10"/>
        <v>0</v>
      </c>
      <c r="AZ50" s="454" t="s">
        <v>587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4"/>
        <v>17</v>
      </c>
      <c r="J51" s="296"/>
      <c r="K51" s="380"/>
      <c r="L51" s="280"/>
      <c r="M51" s="256"/>
      <c r="N51" s="288" t="s">
        <v>350</v>
      </c>
      <c r="O51" s="285">
        <v>2</v>
      </c>
      <c r="P51" s="286"/>
      <c r="Q51" s="259"/>
      <c r="R51" s="287"/>
      <c r="S51" s="287"/>
      <c r="T51" s="287"/>
      <c r="U51" s="287"/>
      <c r="V51" s="287"/>
      <c r="W51" s="261">
        <f t="shared" si="8"/>
        <v>19</v>
      </c>
      <c r="X51" s="986">
        <f t="shared" si="9"/>
        <v>2</v>
      </c>
      <c r="Y51" s="1050"/>
      <c r="Z51" s="1019"/>
      <c r="AA51" s="1019"/>
      <c r="AB51" s="1019"/>
      <c r="AC51" s="1008"/>
      <c r="AD51" s="1020"/>
      <c r="AE51" s="1021"/>
      <c r="AF51" s="1082"/>
      <c r="AG51" s="1029"/>
      <c r="AH51" s="1082"/>
      <c r="AI51" s="1030"/>
      <c r="AJ51" s="1031"/>
      <c r="AK51" s="1031"/>
      <c r="AL51" s="1031"/>
      <c r="AM51" s="1031"/>
      <c r="AN51" s="1031"/>
      <c r="AO51" s="1015"/>
      <c r="AP51" s="1076"/>
      <c r="AQ51" s="1028"/>
      <c r="AR51" s="1016"/>
      <c r="AS51" s="1017"/>
      <c r="AT51" s="1016"/>
      <c r="AU51" s="1016"/>
      <c r="AV51" s="1016"/>
      <c r="AW51" s="1016"/>
      <c r="AX51" s="859">
        <f t="shared" si="13"/>
        <v>0</v>
      </c>
      <c r="AY51" s="859">
        <f t="shared" si="10"/>
        <v>2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4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/>
      <c r="X52" s="986"/>
      <c r="Y52" s="1043"/>
      <c r="Z52" s="1025"/>
      <c r="AA52" s="1006"/>
      <c r="AB52" s="1025"/>
      <c r="AC52" s="1008"/>
      <c r="AD52" s="1009"/>
      <c r="AE52" s="1010"/>
      <c r="AF52" s="1028"/>
      <c r="AG52" s="1029"/>
      <c r="AH52" s="1028"/>
      <c r="AI52" s="1030"/>
      <c r="AJ52" s="1031"/>
      <c r="AK52" s="1031"/>
      <c r="AL52" s="1031"/>
      <c r="AM52" s="1031"/>
      <c r="AN52" s="1031"/>
      <c r="AO52" s="1015"/>
      <c r="AP52" s="1032"/>
      <c r="AQ52" s="1028"/>
      <c r="AR52" s="1016"/>
      <c r="AS52" s="1017"/>
      <c r="AT52" s="1016"/>
      <c r="AU52" s="1016"/>
      <c r="AV52" s="1016"/>
      <c r="AW52" s="1016"/>
      <c r="AX52" s="859"/>
      <c r="AY52" s="859"/>
      <c r="AZ52" s="454"/>
    </row>
    <row r="53" spans="1:52" s="462" customFormat="1" ht="130.5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84" t="s">
        <v>513</v>
      </c>
      <c r="F53" s="253">
        <v>12</v>
      </c>
      <c r="G53" s="253" t="s">
        <v>141</v>
      </c>
      <c r="H53" s="253">
        <v>1</v>
      </c>
      <c r="I53" s="254">
        <f>F53+H53</f>
        <v>13</v>
      </c>
      <c r="J53" s="255"/>
      <c r="K53" s="379"/>
      <c r="L53" s="290" t="s">
        <v>407</v>
      </c>
      <c r="M53" s="256">
        <v>3</v>
      </c>
      <c r="N53" s="215" t="s">
        <v>344</v>
      </c>
      <c r="O53" s="258">
        <v>2</v>
      </c>
      <c r="P53" s="498" t="s">
        <v>514</v>
      </c>
      <c r="Q53" s="259"/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18</v>
      </c>
      <c r="X53" s="986">
        <f t="shared" si="9"/>
        <v>1</v>
      </c>
      <c r="Y53" s="1050" t="s">
        <v>140</v>
      </c>
      <c r="Z53" s="1018">
        <v>15</v>
      </c>
      <c r="AA53" s="1018" t="s">
        <v>143</v>
      </c>
      <c r="AB53" s="1018">
        <v>1</v>
      </c>
      <c r="AC53" s="1008">
        <f t="shared" si="0"/>
        <v>16</v>
      </c>
      <c r="AD53" s="1020"/>
      <c r="AE53" s="1021"/>
      <c r="AF53" s="1050" t="s">
        <v>144</v>
      </c>
      <c r="AG53" s="1084">
        <v>2</v>
      </c>
      <c r="AH53" s="1050"/>
      <c r="AI53" s="1085"/>
      <c r="AJ53" s="1086">
        <v>0</v>
      </c>
      <c r="AK53" s="1086">
        <v>0</v>
      </c>
      <c r="AL53" s="1086">
        <v>0</v>
      </c>
      <c r="AM53" s="1086">
        <v>0</v>
      </c>
      <c r="AN53" s="1086">
        <v>0</v>
      </c>
      <c r="AO53" s="1015">
        <f t="shared" si="1"/>
        <v>18</v>
      </c>
      <c r="AP53" s="1032"/>
      <c r="AQ53" s="1028"/>
      <c r="AR53" s="1016">
        <f t="shared" si="2"/>
        <v>16</v>
      </c>
      <c r="AS53" s="1017">
        <f t="shared" si="3"/>
        <v>18</v>
      </c>
      <c r="AT53" s="1016">
        <f t="shared" si="4"/>
        <v>16</v>
      </c>
      <c r="AU53" s="1016">
        <f t="shared" si="5"/>
        <v>2</v>
      </c>
      <c r="AV53" s="1016" t="e">
        <f t="shared" si="17"/>
        <v>#VALUE!</v>
      </c>
      <c r="AW53" s="1016" t="e">
        <f t="shared" si="6"/>
        <v>#VALUE!</v>
      </c>
      <c r="AX53" s="859">
        <f t="shared" si="13"/>
        <v>-1</v>
      </c>
      <c r="AY53" s="859">
        <f t="shared" si="10"/>
        <v>2</v>
      </c>
      <c r="AZ53" s="454"/>
    </row>
    <row r="54" spans="1:52" s="462" customFormat="1" ht="72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84" t="s">
        <v>515</v>
      </c>
      <c r="F54" s="253">
        <v>12</v>
      </c>
      <c r="G54" s="253" t="s">
        <v>346</v>
      </c>
      <c r="H54" s="253">
        <v>4</v>
      </c>
      <c r="I54" s="254">
        <f t="shared" ref="I54:I55" si="18">F54+H54</f>
        <v>16</v>
      </c>
      <c r="J54" s="255"/>
      <c r="K54" s="379"/>
      <c r="L54" s="290" t="s">
        <v>408</v>
      </c>
      <c r="M54" s="256">
        <v>3</v>
      </c>
      <c r="N54" s="253" t="s">
        <v>347</v>
      </c>
      <c r="O54" s="258">
        <v>2</v>
      </c>
      <c r="P54" s="500" t="s">
        <v>516</v>
      </c>
      <c r="Q54" s="259"/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21</v>
      </c>
      <c r="X54" s="986">
        <f t="shared" si="9"/>
        <v>4</v>
      </c>
      <c r="Y54" s="1050" t="s">
        <v>214</v>
      </c>
      <c r="Z54" s="1018">
        <v>12</v>
      </c>
      <c r="AA54" s="1018" t="s">
        <v>145</v>
      </c>
      <c r="AB54" s="1018">
        <v>4</v>
      </c>
      <c r="AC54" s="1008">
        <f t="shared" si="0"/>
        <v>16</v>
      </c>
      <c r="AD54" s="1020" t="s">
        <v>200</v>
      </c>
      <c r="AE54" s="1021">
        <v>3</v>
      </c>
      <c r="AF54" s="1050" t="s">
        <v>146</v>
      </c>
      <c r="AG54" s="1084">
        <v>4</v>
      </c>
      <c r="AH54" s="1050"/>
      <c r="AI54" s="1085"/>
      <c r="AJ54" s="1086">
        <v>0</v>
      </c>
      <c r="AK54" s="1086">
        <v>0</v>
      </c>
      <c r="AL54" s="1086">
        <v>0</v>
      </c>
      <c r="AM54" s="1086">
        <v>0</v>
      </c>
      <c r="AN54" s="1086">
        <v>0</v>
      </c>
      <c r="AO54" s="1015">
        <f t="shared" si="1"/>
        <v>23</v>
      </c>
      <c r="AP54" s="1032"/>
      <c r="AQ54" s="1028"/>
      <c r="AR54" s="1016">
        <f t="shared" si="2"/>
        <v>19</v>
      </c>
      <c r="AS54" s="1017">
        <f t="shared" si="3"/>
        <v>21</v>
      </c>
      <c r="AT54" s="1016">
        <f t="shared" si="4"/>
        <v>19</v>
      </c>
      <c r="AU54" s="1016">
        <f t="shared" si="5"/>
        <v>56</v>
      </c>
      <c r="AV54" s="1016" t="e">
        <f t="shared" si="17"/>
        <v>#VALUE!</v>
      </c>
      <c r="AW54" s="1016" t="e">
        <f t="shared" si="6"/>
        <v>#VALUE!</v>
      </c>
      <c r="AX54" s="859">
        <f t="shared" si="13"/>
        <v>2</v>
      </c>
      <c r="AY54" s="859">
        <f t="shared" si="10"/>
        <v>2</v>
      </c>
      <c r="AZ54" s="454"/>
    </row>
    <row r="55" spans="1:52" ht="59" x14ac:dyDescent="0.45">
      <c r="A55" s="330">
        <v>37</v>
      </c>
      <c r="B55" s="266" t="s">
        <v>237</v>
      </c>
      <c r="C55" s="266" t="s">
        <v>6</v>
      </c>
      <c r="D55" s="271" t="s">
        <v>79</v>
      </c>
      <c r="E55" s="284" t="s">
        <v>517</v>
      </c>
      <c r="F55" s="215">
        <v>6</v>
      </c>
      <c r="G55" s="253" t="s">
        <v>518</v>
      </c>
      <c r="H55" s="253">
        <v>10</v>
      </c>
      <c r="I55" s="254">
        <f t="shared" si="18"/>
        <v>16</v>
      </c>
      <c r="J55" s="255"/>
      <c r="K55" s="379"/>
      <c r="L55" s="290" t="s">
        <v>519</v>
      </c>
      <c r="M55" s="256">
        <v>3</v>
      </c>
      <c r="N55" s="253" t="s">
        <v>142</v>
      </c>
      <c r="O55" s="258">
        <v>2</v>
      </c>
      <c r="P55" s="501" t="s">
        <v>520</v>
      </c>
      <c r="Q55" s="306"/>
      <c r="R55" s="293"/>
      <c r="S55" s="293"/>
      <c r="T55" s="293"/>
      <c r="U55" s="293"/>
      <c r="V55" s="293"/>
      <c r="W55" s="261">
        <f t="shared" si="8"/>
        <v>21</v>
      </c>
      <c r="X55" s="986">
        <f t="shared" si="9"/>
        <v>4</v>
      </c>
      <c r="Y55" s="1078"/>
      <c r="Z55" s="1078"/>
      <c r="AA55" s="1078"/>
      <c r="AB55" s="1078"/>
      <c r="AC55" s="1078"/>
      <c r="AD55" s="1078"/>
      <c r="AE55" s="1078"/>
      <c r="AF55" s="1078"/>
      <c r="AG55" s="1078"/>
      <c r="AH55" s="1078"/>
      <c r="AI55" s="1078"/>
      <c r="AJ55" s="1078"/>
      <c r="AK55" s="1078"/>
      <c r="AL55" s="1078"/>
      <c r="AM55" s="1078"/>
      <c r="AN55" s="1078"/>
      <c r="AO55" s="1078"/>
      <c r="AP55" s="1078"/>
      <c r="AQ55" s="1078"/>
      <c r="AR55" s="1078"/>
      <c r="AS55" s="1078"/>
      <c r="AT55" s="1078"/>
      <c r="AU55" s="1078"/>
      <c r="AV55" s="1078"/>
      <c r="AW55" s="1078"/>
      <c r="AX55" s="859">
        <f t="shared" si="13"/>
        <v>2</v>
      </c>
      <c r="AY55" s="859">
        <f t="shared" si="10"/>
        <v>2</v>
      </c>
      <c r="AZ55" s="454"/>
    </row>
    <row r="56" spans="1:52" s="463" customFormat="1" ht="18.5" x14ac:dyDescent="0.4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4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/>
      <c r="X56" s="986"/>
      <c r="Y56" s="1052"/>
      <c r="Z56" s="1087"/>
      <c r="AA56" s="1018"/>
      <c r="AB56" s="1087"/>
      <c r="AC56" s="1008"/>
      <c r="AD56" s="1020"/>
      <c r="AE56" s="1021"/>
      <c r="AF56" s="1053"/>
      <c r="AG56" s="1001"/>
      <c r="AH56" s="1053"/>
      <c r="AI56" s="1002"/>
      <c r="AJ56" s="1003"/>
      <c r="AK56" s="1003"/>
      <c r="AL56" s="1003"/>
      <c r="AM56" s="1003"/>
      <c r="AN56" s="1003"/>
      <c r="AO56" s="1015"/>
      <c r="AP56" s="1005"/>
      <c r="AQ56" s="1000"/>
      <c r="AR56" s="1016"/>
      <c r="AS56" s="1017"/>
      <c r="AT56" s="1016"/>
      <c r="AU56" s="1016"/>
      <c r="AV56" s="1016"/>
      <c r="AW56" s="1016"/>
      <c r="AX56" s="859"/>
      <c r="AY56" s="859"/>
      <c r="AZ56" s="454"/>
    </row>
    <row r="57" spans="1:52" s="463" customFormat="1" ht="54" x14ac:dyDescent="0.4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501</v>
      </c>
      <c r="F57" s="215">
        <v>16</v>
      </c>
      <c r="G57" s="253" t="s">
        <v>133</v>
      </c>
      <c r="H57" s="215">
        <v>3</v>
      </c>
      <c r="I57" s="254">
        <f t="shared" si="14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986">
        <f t="shared" si="9"/>
        <v>2</v>
      </c>
      <c r="Y57" s="1052" t="s">
        <v>132</v>
      </c>
      <c r="Z57" s="1019">
        <v>14</v>
      </c>
      <c r="AA57" s="1018" t="s">
        <v>133</v>
      </c>
      <c r="AB57" s="1019">
        <v>3</v>
      </c>
      <c r="AC57" s="1008">
        <f t="shared" ref="AC57:AC68" si="19">Z57+AB57</f>
        <v>17</v>
      </c>
      <c r="AD57" s="1020" t="s">
        <v>211</v>
      </c>
      <c r="AE57" s="1021">
        <v>3</v>
      </c>
      <c r="AF57" s="1053"/>
      <c r="AG57" s="1001"/>
      <c r="AH57" s="1053"/>
      <c r="AI57" s="1002"/>
      <c r="AJ57" s="1003"/>
      <c r="AK57" s="1003"/>
      <c r="AL57" s="1003"/>
      <c r="AM57" s="1003"/>
      <c r="AN57" s="1003"/>
      <c r="AO57" s="1015">
        <f t="shared" ref="AO57:AO68" si="20">AC57+AE57+AG57+AI57+AJ57+AK57+AL57+AM57+AN57</f>
        <v>20</v>
      </c>
      <c r="AP57" s="1005"/>
      <c r="AQ57" s="1000"/>
      <c r="AR57" s="1016">
        <f t="shared" ref="AR57:AR68" si="21">I57+M57</f>
        <v>19</v>
      </c>
      <c r="AS57" s="1017">
        <f t="shared" ref="AS57:AS68" si="22">AR57+O57</f>
        <v>19</v>
      </c>
      <c r="AT57" s="1016">
        <f t="shared" ref="AT57:AT68" si="23">AR57</f>
        <v>19</v>
      </c>
      <c r="AU57" s="1016">
        <f t="shared" ref="AU57:AU68" si="24">(((I57+M57)*18)-(17*18))+(O57*10)+Q57+R57+S57+T57+U57+V57</f>
        <v>36</v>
      </c>
      <c r="AV57" s="1016">
        <f t="shared" ref="AV57:AV68" si="25">L57+N57+(P57*10)+R57+S57+T57+U57+V57+W57</f>
        <v>19</v>
      </c>
      <c r="AW57" s="1016">
        <f t="shared" ref="AW57:AW68" si="26">AU57+AV57</f>
        <v>55</v>
      </c>
      <c r="AX57" s="859">
        <f t="shared" si="13"/>
        <v>2</v>
      </c>
      <c r="AY57" s="859">
        <f t="shared" si="10"/>
        <v>0</v>
      </c>
      <c r="AZ57" s="454"/>
    </row>
    <row r="58" spans="1:52" s="463" customFormat="1" ht="54" x14ac:dyDescent="0.4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500</v>
      </c>
      <c r="F58" s="215">
        <v>12</v>
      </c>
      <c r="G58" s="318" t="s">
        <v>367</v>
      </c>
      <c r="H58" s="215">
        <v>8</v>
      </c>
      <c r="I58" s="254">
        <f t="shared" si="14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986">
        <f t="shared" si="9"/>
        <v>3</v>
      </c>
      <c r="Y58" s="1052" t="s">
        <v>134</v>
      </c>
      <c r="Z58" s="1019">
        <v>12</v>
      </c>
      <c r="AA58" s="1018" t="s">
        <v>161</v>
      </c>
      <c r="AB58" s="1019">
        <v>4</v>
      </c>
      <c r="AC58" s="1008">
        <f t="shared" si="19"/>
        <v>16</v>
      </c>
      <c r="AD58" s="1020" t="s">
        <v>206</v>
      </c>
      <c r="AE58" s="1021">
        <v>3</v>
      </c>
      <c r="AF58" s="1053"/>
      <c r="AG58" s="1001"/>
      <c r="AH58" s="1053"/>
      <c r="AI58" s="1002"/>
      <c r="AJ58" s="1003"/>
      <c r="AK58" s="1003"/>
      <c r="AL58" s="1003"/>
      <c r="AM58" s="1003"/>
      <c r="AN58" s="1003"/>
      <c r="AO58" s="1015">
        <f t="shared" si="20"/>
        <v>19</v>
      </c>
      <c r="AP58" s="1005"/>
      <c r="AQ58" s="1000"/>
      <c r="AR58" s="1016">
        <f t="shared" si="21"/>
        <v>20</v>
      </c>
      <c r="AS58" s="1017">
        <f t="shared" si="22"/>
        <v>20</v>
      </c>
      <c r="AT58" s="1016">
        <f t="shared" si="23"/>
        <v>20</v>
      </c>
      <c r="AU58" s="1016">
        <f t="shared" si="24"/>
        <v>54</v>
      </c>
      <c r="AV58" s="1016">
        <f t="shared" si="25"/>
        <v>20</v>
      </c>
      <c r="AW58" s="1016">
        <f t="shared" si="26"/>
        <v>74</v>
      </c>
      <c r="AX58" s="859">
        <f t="shared" si="13"/>
        <v>3</v>
      </c>
      <c r="AY58" s="859">
        <f t="shared" si="10"/>
        <v>0</v>
      </c>
      <c r="AZ58" s="454"/>
    </row>
    <row r="59" spans="1:52" s="463" customFormat="1" ht="51.75" customHeight="1" x14ac:dyDescent="0.4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502</v>
      </c>
      <c r="F59" s="215">
        <v>14</v>
      </c>
      <c r="G59" s="253" t="s">
        <v>368</v>
      </c>
      <c r="H59" s="215">
        <v>4</v>
      </c>
      <c r="I59" s="254">
        <f t="shared" si="14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986">
        <f t="shared" si="9"/>
        <v>1</v>
      </c>
      <c r="Y59" s="1052" t="s">
        <v>135</v>
      </c>
      <c r="Z59" s="1019">
        <v>14</v>
      </c>
      <c r="AA59" s="1018" t="s">
        <v>136</v>
      </c>
      <c r="AB59" s="1019">
        <v>4</v>
      </c>
      <c r="AC59" s="1008">
        <f t="shared" si="19"/>
        <v>18</v>
      </c>
      <c r="AD59" s="1020"/>
      <c r="AE59" s="1021"/>
      <c r="AF59" s="1053"/>
      <c r="AG59" s="1001"/>
      <c r="AH59" s="1053"/>
      <c r="AI59" s="1002"/>
      <c r="AJ59" s="1003"/>
      <c r="AK59" s="1003"/>
      <c r="AL59" s="1003"/>
      <c r="AM59" s="1003"/>
      <c r="AN59" s="1003"/>
      <c r="AO59" s="1015">
        <f t="shared" si="20"/>
        <v>18</v>
      </c>
      <c r="AP59" s="1005"/>
      <c r="AQ59" s="1000"/>
      <c r="AR59" s="1016">
        <f t="shared" si="21"/>
        <v>18</v>
      </c>
      <c r="AS59" s="1017">
        <f t="shared" si="22"/>
        <v>18</v>
      </c>
      <c r="AT59" s="1016">
        <f t="shared" si="23"/>
        <v>18</v>
      </c>
      <c r="AU59" s="1016">
        <f t="shared" si="24"/>
        <v>18</v>
      </c>
      <c r="AV59" s="1016">
        <f t="shared" si="25"/>
        <v>18</v>
      </c>
      <c r="AW59" s="1016">
        <f t="shared" si="26"/>
        <v>36</v>
      </c>
      <c r="AX59" s="859">
        <f t="shared" si="13"/>
        <v>1</v>
      </c>
      <c r="AY59" s="859">
        <f t="shared" si="10"/>
        <v>0</v>
      </c>
      <c r="AZ59" s="454"/>
    </row>
    <row r="60" spans="1:52" s="462" customFormat="1" ht="18.5" x14ac:dyDescent="0.4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4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/>
      <c r="X60" s="986"/>
      <c r="Y60" s="1052"/>
      <c r="Z60" s="1051"/>
      <c r="AA60" s="1018"/>
      <c r="AB60" s="1051"/>
      <c r="AC60" s="1008"/>
      <c r="AD60" s="1020"/>
      <c r="AE60" s="1021"/>
      <c r="AF60" s="1051"/>
      <c r="AG60" s="1029"/>
      <c r="AH60" s="1051"/>
      <c r="AI60" s="1030"/>
      <c r="AJ60" s="1031"/>
      <c r="AK60" s="1031"/>
      <c r="AL60" s="1031"/>
      <c r="AM60" s="1031"/>
      <c r="AN60" s="1031"/>
      <c r="AO60" s="1015"/>
      <c r="AP60" s="1032"/>
      <c r="AQ60" s="1028"/>
      <c r="AR60" s="1016"/>
      <c r="AS60" s="1017"/>
      <c r="AT60" s="1016"/>
      <c r="AU60" s="1016"/>
      <c r="AV60" s="1016"/>
      <c r="AW60" s="1016"/>
      <c r="AX60" s="859"/>
      <c r="AY60" s="859"/>
      <c r="AZ60" s="454"/>
    </row>
    <row r="61" spans="1:52" s="463" customFormat="1" ht="144" x14ac:dyDescent="0.4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4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986">
        <f t="shared" si="9"/>
        <v>4</v>
      </c>
      <c r="Y61" s="1052" t="s">
        <v>137</v>
      </c>
      <c r="Z61" s="1019">
        <v>20</v>
      </c>
      <c r="AA61" s="1018"/>
      <c r="AB61" s="1019"/>
      <c r="AC61" s="1008">
        <f t="shared" si="19"/>
        <v>20</v>
      </c>
      <c r="AD61" s="1020"/>
      <c r="AE61" s="1021"/>
      <c r="AF61" s="1053"/>
      <c r="AG61" s="1001"/>
      <c r="AH61" s="1053"/>
      <c r="AI61" s="1002"/>
      <c r="AJ61" s="1003"/>
      <c r="AK61" s="1003"/>
      <c r="AL61" s="1003"/>
      <c r="AM61" s="1003"/>
      <c r="AN61" s="1003"/>
      <c r="AO61" s="1015">
        <f t="shared" si="20"/>
        <v>20</v>
      </c>
      <c r="AP61" s="1005"/>
      <c r="AQ61" s="1000"/>
      <c r="AR61" s="1016">
        <f t="shared" si="21"/>
        <v>21</v>
      </c>
      <c r="AS61" s="1017">
        <f t="shared" si="22"/>
        <v>21</v>
      </c>
      <c r="AT61" s="1016">
        <f t="shared" si="23"/>
        <v>21</v>
      </c>
      <c r="AU61" s="1016">
        <f t="shared" si="24"/>
        <v>72</v>
      </c>
      <c r="AV61" s="1016">
        <f t="shared" si="25"/>
        <v>21</v>
      </c>
      <c r="AW61" s="1016">
        <f t="shared" si="26"/>
        <v>93</v>
      </c>
      <c r="AX61" s="859">
        <f t="shared" si="13"/>
        <v>4</v>
      </c>
      <c r="AY61" s="859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4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/>
      <c r="X62" s="986"/>
      <c r="Y62" s="1043"/>
      <c r="Z62" s="1025"/>
      <c r="AA62" s="1006"/>
      <c r="AB62" s="1025"/>
      <c r="AC62" s="1008"/>
      <c r="AD62" s="1009"/>
      <c r="AE62" s="1010"/>
      <c r="AF62" s="1028"/>
      <c r="AG62" s="1029"/>
      <c r="AH62" s="1028"/>
      <c r="AI62" s="1030"/>
      <c r="AJ62" s="1031"/>
      <c r="AK62" s="1031"/>
      <c r="AL62" s="1031"/>
      <c r="AM62" s="1031"/>
      <c r="AN62" s="1031"/>
      <c r="AO62" s="1015"/>
      <c r="AP62" s="1032"/>
      <c r="AQ62" s="1028"/>
      <c r="AR62" s="1016"/>
      <c r="AS62" s="1017"/>
      <c r="AT62" s="1016"/>
      <c r="AU62" s="1016"/>
      <c r="AV62" s="1016"/>
      <c r="AW62" s="1016"/>
      <c r="AX62" s="859"/>
      <c r="AY62" s="859"/>
      <c r="AZ62" s="454"/>
    </row>
    <row r="63" spans="1:52" s="462" customFormat="1" ht="77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04" t="s">
        <v>535</v>
      </c>
      <c r="F63" s="77">
        <v>17</v>
      </c>
      <c r="G63" s="77">
        <v>0</v>
      </c>
      <c r="H63" s="77">
        <v>0</v>
      </c>
      <c r="I63" s="710">
        <f t="shared" si="14"/>
        <v>17</v>
      </c>
      <c r="J63" s="280"/>
      <c r="K63" s="379"/>
      <c r="L63" s="255"/>
      <c r="M63" s="256"/>
      <c r="N63" s="210" t="s">
        <v>539</v>
      </c>
      <c r="O63" s="30">
        <v>8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25</v>
      </c>
      <c r="X63" s="986">
        <f t="shared" si="9"/>
        <v>8</v>
      </c>
      <c r="Y63" s="1050"/>
      <c r="Z63" s="1018"/>
      <c r="AA63" s="1018"/>
      <c r="AB63" s="1018"/>
      <c r="AC63" s="1008">
        <f t="shared" si="19"/>
        <v>0</v>
      </c>
      <c r="AD63" s="1020"/>
      <c r="AE63" s="1021"/>
      <c r="AF63" s="1082"/>
      <c r="AG63" s="1029"/>
      <c r="AH63" s="1082"/>
      <c r="AI63" s="1030"/>
      <c r="AJ63" s="1031"/>
      <c r="AK63" s="1031"/>
      <c r="AL63" s="1031"/>
      <c r="AM63" s="1031"/>
      <c r="AN63" s="1031"/>
      <c r="AO63" s="1015">
        <f t="shared" si="20"/>
        <v>0</v>
      </c>
      <c r="AP63" s="1032"/>
      <c r="AQ63" s="1028"/>
      <c r="AR63" s="1016">
        <f t="shared" si="21"/>
        <v>17</v>
      </c>
      <c r="AS63" s="1017">
        <f t="shared" si="22"/>
        <v>25</v>
      </c>
      <c r="AT63" s="1016">
        <f t="shared" si="23"/>
        <v>17</v>
      </c>
      <c r="AU63" s="1016">
        <f t="shared" si="24"/>
        <v>80</v>
      </c>
      <c r="AV63" s="1016" t="e">
        <f t="shared" si="25"/>
        <v>#VALUE!</v>
      </c>
      <c r="AW63" s="1016" t="e">
        <f t="shared" si="26"/>
        <v>#VALUE!</v>
      </c>
      <c r="AX63" s="859">
        <f t="shared" si="13"/>
        <v>0</v>
      </c>
      <c r="AY63" s="859">
        <f t="shared" si="10"/>
        <v>8</v>
      </c>
      <c r="AZ63" s="454"/>
    </row>
    <row r="64" spans="1:52" s="462" customFormat="1" ht="77.5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04" t="s">
        <v>527</v>
      </c>
      <c r="F64" s="77">
        <v>21</v>
      </c>
      <c r="G64" s="77">
        <v>0</v>
      </c>
      <c r="H64" s="77">
        <v>0</v>
      </c>
      <c r="I64" s="710">
        <f t="shared" si="14"/>
        <v>21</v>
      </c>
      <c r="J64" s="280"/>
      <c r="K64" s="379"/>
      <c r="L64" s="255"/>
      <c r="M64" s="256"/>
      <c r="N64" s="210" t="s">
        <v>540</v>
      </c>
      <c r="O64" s="30">
        <v>4</v>
      </c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986">
        <f t="shared" si="9"/>
        <v>8</v>
      </c>
      <c r="Y64" s="1050"/>
      <c r="Z64" s="1018"/>
      <c r="AA64" s="1018"/>
      <c r="AB64" s="1018"/>
      <c r="AC64" s="1008">
        <f t="shared" si="19"/>
        <v>0</v>
      </c>
      <c r="AD64" s="1020"/>
      <c r="AE64" s="1021"/>
      <c r="AF64" s="1082"/>
      <c r="AG64" s="1029"/>
      <c r="AH64" s="1082"/>
      <c r="AI64" s="1030"/>
      <c r="AJ64" s="1031"/>
      <c r="AK64" s="1031"/>
      <c r="AL64" s="1031"/>
      <c r="AM64" s="1031"/>
      <c r="AN64" s="1031"/>
      <c r="AO64" s="1015">
        <f t="shared" si="20"/>
        <v>0</v>
      </c>
      <c r="AP64" s="1032"/>
      <c r="AQ64" s="1028"/>
      <c r="AR64" s="1016">
        <f t="shared" si="21"/>
        <v>21</v>
      </c>
      <c r="AS64" s="1017">
        <f t="shared" si="22"/>
        <v>25</v>
      </c>
      <c r="AT64" s="1016">
        <f t="shared" si="23"/>
        <v>21</v>
      </c>
      <c r="AU64" s="1016">
        <f t="shared" si="24"/>
        <v>112</v>
      </c>
      <c r="AV64" s="1016" t="e">
        <f t="shared" si="25"/>
        <v>#VALUE!</v>
      </c>
      <c r="AW64" s="1016" t="e">
        <f t="shared" si="26"/>
        <v>#VALUE!</v>
      </c>
      <c r="AX64" s="859">
        <f t="shared" si="13"/>
        <v>4</v>
      </c>
      <c r="AY64" s="859">
        <f t="shared" si="10"/>
        <v>4</v>
      </c>
      <c r="AZ64" s="454"/>
    </row>
    <row r="65" spans="1:52" s="523" customFormat="1" ht="18.5" x14ac:dyDescent="0.35">
      <c r="A65" s="101"/>
      <c r="B65" s="509"/>
      <c r="C65" s="509"/>
      <c r="D65" s="510"/>
      <c r="E65" s="528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/>
      <c r="X65" s="986"/>
      <c r="Y65" s="1088"/>
      <c r="Z65" s="1089"/>
      <c r="AA65" s="1089"/>
      <c r="AB65" s="1089"/>
      <c r="AC65" s="1008"/>
      <c r="AD65" s="1090"/>
      <c r="AE65" s="1091"/>
      <c r="AF65" s="1092"/>
      <c r="AG65" s="1093"/>
      <c r="AH65" s="1092"/>
      <c r="AI65" s="1094"/>
      <c r="AJ65" s="1095"/>
      <c r="AK65" s="1095"/>
      <c r="AL65" s="1095"/>
      <c r="AM65" s="1095"/>
      <c r="AN65" s="1095"/>
      <c r="AO65" s="1015"/>
      <c r="AP65" s="1096"/>
      <c r="AQ65" s="1097"/>
      <c r="AR65" s="1016"/>
      <c r="AS65" s="1017"/>
      <c r="AT65" s="1016"/>
      <c r="AU65" s="1016"/>
      <c r="AV65" s="1016"/>
      <c r="AW65" s="1016"/>
      <c r="AX65" s="859"/>
      <c r="AY65" s="859"/>
      <c r="AZ65" s="454"/>
    </row>
    <row r="66" spans="1:52" s="463" customFormat="1" ht="18.5" x14ac:dyDescent="0.4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4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/>
      <c r="X66" s="986"/>
      <c r="Y66" s="1052"/>
      <c r="Z66" s="1087"/>
      <c r="AA66" s="1018"/>
      <c r="AB66" s="1087"/>
      <c r="AC66" s="1008"/>
      <c r="AD66" s="1020"/>
      <c r="AE66" s="1021"/>
      <c r="AF66" s="1053"/>
      <c r="AG66" s="1001"/>
      <c r="AH66" s="1053"/>
      <c r="AI66" s="1002"/>
      <c r="AJ66" s="1003"/>
      <c r="AK66" s="1003"/>
      <c r="AL66" s="1003"/>
      <c r="AM66" s="1003"/>
      <c r="AN66" s="1003"/>
      <c r="AO66" s="1015"/>
      <c r="AP66" s="1005"/>
      <c r="AQ66" s="1000"/>
      <c r="AR66" s="1016"/>
      <c r="AS66" s="1017"/>
      <c r="AT66" s="1016"/>
      <c r="AU66" s="1016"/>
      <c r="AV66" s="1016"/>
      <c r="AW66" s="1016"/>
      <c r="AX66" s="859"/>
      <c r="AY66" s="859"/>
      <c r="AZ66" s="454"/>
    </row>
    <row r="67" spans="1:52" s="463" customFormat="1" ht="62.5" x14ac:dyDescent="0.4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4"/>
        <v>19</v>
      </c>
      <c r="J67" s="274"/>
      <c r="K67" s="379"/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19</v>
      </c>
      <c r="X67" s="986">
        <f t="shared" si="9"/>
        <v>2</v>
      </c>
      <c r="Y67" s="1052" t="s">
        <v>129</v>
      </c>
      <c r="Z67" s="1019">
        <v>12</v>
      </c>
      <c r="AA67" s="1018" t="s">
        <v>219</v>
      </c>
      <c r="AB67" s="1019">
        <v>7</v>
      </c>
      <c r="AC67" s="1008">
        <f t="shared" si="19"/>
        <v>19</v>
      </c>
      <c r="AD67" s="1020"/>
      <c r="AE67" s="1021"/>
      <c r="AF67" s="1053"/>
      <c r="AG67" s="1001"/>
      <c r="AH67" s="1053"/>
      <c r="AI67" s="1002"/>
      <c r="AJ67" s="1003"/>
      <c r="AK67" s="1003"/>
      <c r="AL67" s="1003"/>
      <c r="AM67" s="1003"/>
      <c r="AN67" s="1003"/>
      <c r="AO67" s="1015">
        <f t="shared" si="20"/>
        <v>19</v>
      </c>
      <c r="AP67" s="1005"/>
      <c r="AQ67" s="1000"/>
      <c r="AR67" s="1016">
        <f t="shared" si="21"/>
        <v>19</v>
      </c>
      <c r="AS67" s="1017">
        <f t="shared" si="22"/>
        <v>19</v>
      </c>
      <c r="AT67" s="1016">
        <f t="shared" si="23"/>
        <v>19</v>
      </c>
      <c r="AU67" s="1016">
        <f t="shared" si="24"/>
        <v>36</v>
      </c>
      <c r="AV67" s="1016">
        <f t="shared" si="25"/>
        <v>19</v>
      </c>
      <c r="AW67" s="1016">
        <f t="shared" si="26"/>
        <v>55</v>
      </c>
      <c r="AX67" s="859">
        <f t="shared" si="13"/>
        <v>2</v>
      </c>
      <c r="AY67" s="859">
        <f t="shared" si="10"/>
        <v>0</v>
      </c>
      <c r="AZ67" s="454"/>
    </row>
    <row r="68" spans="1:52" s="463" customFormat="1" ht="54" x14ac:dyDescent="0.4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4"/>
        <v>15</v>
      </c>
      <c r="J68" s="274"/>
      <c r="K68" s="379"/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18</v>
      </c>
      <c r="X68" s="986">
        <f t="shared" si="9"/>
        <v>1</v>
      </c>
      <c r="Y68" s="1052" t="s">
        <v>130</v>
      </c>
      <c r="Z68" s="1019">
        <v>12</v>
      </c>
      <c r="AA68" s="1018" t="s">
        <v>131</v>
      </c>
      <c r="AB68" s="1019">
        <v>5</v>
      </c>
      <c r="AC68" s="1008">
        <f t="shared" si="19"/>
        <v>17</v>
      </c>
      <c r="AD68" s="1020" t="s">
        <v>207</v>
      </c>
      <c r="AE68" s="1021">
        <v>3</v>
      </c>
      <c r="AF68" s="1053"/>
      <c r="AG68" s="1001"/>
      <c r="AH68" s="1053"/>
      <c r="AI68" s="1002"/>
      <c r="AJ68" s="1003"/>
      <c r="AK68" s="1003"/>
      <c r="AL68" s="1003"/>
      <c r="AM68" s="1003"/>
      <c r="AN68" s="1003"/>
      <c r="AO68" s="1015">
        <f t="shared" si="20"/>
        <v>20</v>
      </c>
      <c r="AP68" s="1005"/>
      <c r="AQ68" s="1000"/>
      <c r="AR68" s="1016">
        <f t="shared" si="21"/>
        <v>18</v>
      </c>
      <c r="AS68" s="1017">
        <f t="shared" si="22"/>
        <v>18</v>
      </c>
      <c r="AT68" s="1016">
        <f t="shared" si="23"/>
        <v>18</v>
      </c>
      <c r="AU68" s="1016">
        <f t="shared" si="24"/>
        <v>18</v>
      </c>
      <c r="AV68" s="1016" t="e">
        <f t="shared" si="25"/>
        <v>#VALUE!</v>
      </c>
      <c r="AW68" s="1016" t="e">
        <f t="shared" si="26"/>
        <v>#VALUE!</v>
      </c>
      <c r="AX68" s="859">
        <f t="shared" si="13"/>
        <v>1</v>
      </c>
      <c r="AY68" s="859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4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/>
      <c r="X69" s="986"/>
      <c r="Y69" s="1043"/>
      <c r="Z69" s="1007"/>
      <c r="AA69" s="1006"/>
      <c r="AB69" s="1007"/>
      <c r="AC69" s="1008"/>
      <c r="AD69" s="1009"/>
      <c r="AE69" s="1010"/>
      <c r="AF69" s="1028"/>
      <c r="AG69" s="1029"/>
      <c r="AH69" s="1028"/>
      <c r="AI69" s="1030"/>
      <c r="AJ69" s="1031"/>
      <c r="AK69" s="1031"/>
      <c r="AL69" s="1031"/>
      <c r="AM69" s="1031"/>
      <c r="AN69" s="1031"/>
      <c r="AO69" s="1015"/>
      <c r="AP69" s="1032"/>
      <c r="AQ69" s="1028"/>
      <c r="AR69" s="1016"/>
      <c r="AS69" s="1017"/>
      <c r="AT69" s="1016"/>
      <c r="AU69" s="1016"/>
      <c r="AV69" s="1016"/>
      <c r="AW69" s="1016"/>
      <c r="AX69" s="859"/>
      <c r="AY69" s="859"/>
    </row>
    <row r="70" spans="1:52" s="394" customFormat="1" ht="18.5" x14ac:dyDescent="0.4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4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986"/>
      <c r="Y70" s="1056"/>
      <c r="Z70" s="1007"/>
      <c r="AA70" s="1006"/>
      <c r="AB70" s="1007"/>
      <c r="AC70" s="1008">
        <f>Z70+AB70</f>
        <v>0</v>
      </c>
      <c r="AD70" s="1009"/>
      <c r="AE70" s="1010"/>
      <c r="AF70" s="1000"/>
      <c r="AG70" s="1001"/>
      <c r="AH70" s="1000"/>
      <c r="AI70" s="1002"/>
      <c r="AJ70" s="1003"/>
      <c r="AK70" s="1003"/>
      <c r="AL70" s="1003"/>
      <c r="AM70" s="1003"/>
      <c r="AN70" s="1003"/>
      <c r="AO70" s="1015">
        <f>AC70+AE70+AG70+AI70+AJ70+AK70+AL70+AM70+AN70</f>
        <v>0</v>
      </c>
      <c r="AP70" s="1005"/>
      <c r="AQ70" s="1000"/>
      <c r="AR70" s="1016">
        <f>I70+M70</f>
        <v>8</v>
      </c>
      <c r="AS70" s="1017">
        <f>AR70+O70</f>
        <v>8</v>
      </c>
      <c r="AT70" s="1016">
        <f>AR70</f>
        <v>8</v>
      </c>
      <c r="AU70" s="1016">
        <f>(((I70+M70)*18)-(17*18))+(O70*10)+Q70+R70+S70+T70+U70+V70</f>
        <v>-162</v>
      </c>
      <c r="AV70" s="1016">
        <f>L70+N70+(P70*10)+R70+S70+T70+U70+V70+W70</f>
        <v>8</v>
      </c>
      <c r="AW70" s="1016">
        <f>AU70+AV70</f>
        <v>-154</v>
      </c>
      <c r="AX70" s="859">
        <f>(I70+K70+M70+Q70)</f>
        <v>8</v>
      </c>
      <c r="AY70" s="859">
        <f t="shared" si="10"/>
        <v>0</v>
      </c>
    </row>
    <row r="71" spans="1:52" s="394" customFormat="1" ht="18.5" x14ac:dyDescent="0.3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4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986"/>
      <c r="Y71" s="999"/>
      <c r="Z71" s="1007"/>
      <c r="AA71" s="1006"/>
      <c r="AB71" s="1007"/>
      <c r="AC71" s="1008"/>
      <c r="AD71" s="1009"/>
      <c r="AE71" s="1010"/>
      <c r="AF71" s="1000"/>
      <c r="AG71" s="1001"/>
      <c r="AH71" s="1000"/>
      <c r="AI71" s="1002"/>
      <c r="AJ71" s="1003"/>
      <c r="AK71" s="1003"/>
      <c r="AL71" s="1003"/>
      <c r="AM71" s="1003"/>
      <c r="AN71" s="1003"/>
      <c r="AO71" s="1015"/>
      <c r="AP71" s="1005"/>
      <c r="AQ71" s="1000"/>
      <c r="AR71" s="1016"/>
      <c r="AS71" s="1017"/>
      <c r="AT71" s="1016"/>
      <c r="AU71" s="1016"/>
      <c r="AV71" s="1016"/>
      <c r="AW71" s="1016"/>
      <c r="AX71" s="859">
        <f t="shared" ref="AX71:AX74" si="27">(I71+K71+M71+Q71)</f>
        <v>7</v>
      </c>
      <c r="AY71" s="859">
        <f t="shared" si="10"/>
        <v>0</v>
      </c>
    </row>
    <row r="72" spans="1:52" s="394" customFormat="1" ht="49.5" x14ac:dyDescent="0.4">
      <c r="A72" s="18"/>
      <c r="B72" s="266" t="s">
        <v>529</v>
      </c>
      <c r="C72" s="266"/>
      <c r="D72" s="525" t="s">
        <v>78</v>
      </c>
      <c r="E72" s="711" t="s">
        <v>531</v>
      </c>
      <c r="F72" s="76">
        <v>8</v>
      </c>
      <c r="G72" s="77">
        <v>0</v>
      </c>
      <c r="H72" s="76">
        <v>0</v>
      </c>
      <c r="I72" s="710">
        <f t="shared" si="14"/>
        <v>8</v>
      </c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8</v>
      </c>
      <c r="X72" s="986"/>
      <c r="Y72" s="1056"/>
      <c r="Z72" s="1007"/>
      <c r="AA72" s="1006"/>
      <c r="AB72" s="1007"/>
      <c r="AC72" s="1008"/>
      <c r="AD72" s="1009"/>
      <c r="AE72" s="1010"/>
      <c r="AF72" s="1000"/>
      <c r="AG72" s="1001"/>
      <c r="AH72" s="1000"/>
      <c r="AI72" s="1002"/>
      <c r="AJ72" s="1003"/>
      <c r="AK72" s="1003"/>
      <c r="AL72" s="1003"/>
      <c r="AM72" s="1003"/>
      <c r="AN72" s="1003"/>
      <c r="AO72" s="1015"/>
      <c r="AP72" s="1005"/>
      <c r="AQ72" s="1000"/>
      <c r="AR72" s="1016"/>
      <c r="AS72" s="1017"/>
      <c r="AT72" s="1016"/>
      <c r="AU72" s="1016"/>
      <c r="AV72" s="1016"/>
      <c r="AW72" s="1016"/>
      <c r="AX72" s="859">
        <f t="shared" si="27"/>
        <v>8</v>
      </c>
      <c r="AY72" s="859">
        <f t="shared" si="10"/>
        <v>0</v>
      </c>
    </row>
    <row r="73" spans="1:52" s="394" customFormat="1" ht="31" x14ac:dyDescent="0.4">
      <c r="A73" s="18"/>
      <c r="B73" s="527" t="s">
        <v>530</v>
      </c>
      <c r="C73" s="527"/>
      <c r="D73" s="525" t="s">
        <v>78</v>
      </c>
      <c r="E73" s="334" t="s">
        <v>532</v>
      </c>
      <c r="F73" s="104">
        <v>5</v>
      </c>
      <c r="G73" s="104"/>
      <c r="H73" s="104"/>
      <c r="I73" s="710">
        <f t="shared" si="14"/>
        <v>5</v>
      </c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5</v>
      </c>
      <c r="X73" s="986"/>
      <c r="Y73" s="1056"/>
      <c r="Z73" s="1007"/>
      <c r="AA73" s="1006"/>
      <c r="AB73" s="1007"/>
      <c r="AC73" s="1008"/>
      <c r="AD73" s="1009"/>
      <c r="AE73" s="1010"/>
      <c r="AF73" s="1000"/>
      <c r="AG73" s="1001"/>
      <c r="AH73" s="1000"/>
      <c r="AI73" s="1002"/>
      <c r="AJ73" s="1003"/>
      <c r="AK73" s="1003"/>
      <c r="AL73" s="1003"/>
      <c r="AM73" s="1003"/>
      <c r="AN73" s="1003"/>
      <c r="AO73" s="1015"/>
      <c r="AP73" s="1005"/>
      <c r="AQ73" s="1000"/>
      <c r="AR73" s="1016"/>
      <c r="AS73" s="1017"/>
      <c r="AT73" s="1016"/>
      <c r="AU73" s="1016"/>
      <c r="AV73" s="1016"/>
      <c r="AW73" s="1016"/>
      <c r="AX73" s="859">
        <f t="shared" si="27"/>
        <v>5</v>
      </c>
      <c r="AY73" s="859">
        <f t="shared" si="10"/>
        <v>0</v>
      </c>
    </row>
    <row r="74" spans="1:52" s="394" customFormat="1" ht="18.5" x14ac:dyDescent="0.4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986"/>
      <c r="Y74" s="1056"/>
      <c r="Z74" s="1007"/>
      <c r="AA74" s="1006"/>
      <c r="AB74" s="1007"/>
      <c r="AC74" s="1008"/>
      <c r="AD74" s="1009"/>
      <c r="AE74" s="1010"/>
      <c r="AF74" s="1000"/>
      <c r="AG74" s="1001"/>
      <c r="AH74" s="1000"/>
      <c r="AI74" s="1002"/>
      <c r="AJ74" s="1003"/>
      <c r="AK74" s="1003"/>
      <c r="AL74" s="1003"/>
      <c r="AM74" s="1003"/>
      <c r="AN74" s="1003"/>
      <c r="AO74" s="1015"/>
      <c r="AP74" s="1005"/>
      <c r="AQ74" s="1000"/>
      <c r="AR74" s="1016"/>
      <c r="AS74" s="1017"/>
      <c r="AT74" s="1016"/>
      <c r="AU74" s="1016"/>
      <c r="AV74" s="1016"/>
      <c r="AW74" s="1016"/>
      <c r="AX74" s="859">
        <f t="shared" si="27"/>
        <v>0</v>
      </c>
      <c r="AY74" s="859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700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698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698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705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698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698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698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698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698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699"/>
      <c r="K86" s="699"/>
      <c r="L86" s="699"/>
      <c r="M86" s="699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698"/>
      <c r="K87" s="698"/>
      <c r="L87" s="698"/>
      <c r="M87" s="698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698"/>
      <c r="K88" s="698"/>
      <c r="L88" s="698"/>
      <c r="M88" s="698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698"/>
      <c r="K89" s="698"/>
      <c r="L89" s="698"/>
      <c r="M89" s="698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698"/>
      <c r="K90" s="698"/>
      <c r="L90" s="698"/>
      <c r="M90" s="698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698"/>
      <c r="K91" s="698"/>
      <c r="L91" s="698"/>
      <c r="M91" s="698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697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699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698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698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697"/>
      <c r="F103" s="569"/>
      <c r="G103" s="591"/>
      <c r="H103" s="591"/>
      <c r="I103" s="591"/>
      <c r="J103" s="591"/>
      <c r="K103" s="591"/>
      <c r="L103" s="698"/>
      <c r="M103" s="698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698"/>
      <c r="M104" s="698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N5:O5"/>
    <mergeCell ref="P5:Q5"/>
    <mergeCell ref="N6:N7"/>
    <mergeCell ref="O6:O7"/>
    <mergeCell ref="P6:P7"/>
    <mergeCell ref="Q6:Q7"/>
    <mergeCell ref="A1:C1"/>
    <mergeCell ref="D1:I1"/>
    <mergeCell ref="A2:C2"/>
    <mergeCell ref="D2:I2"/>
    <mergeCell ref="A3:M3"/>
    <mergeCell ref="A5:A7"/>
    <mergeCell ref="B5:B7"/>
    <mergeCell ref="C5:C7"/>
    <mergeCell ref="D5:D7"/>
    <mergeCell ref="E5:H5"/>
    <mergeCell ref="AH5:AI5"/>
    <mergeCell ref="AJ5:AN5"/>
    <mergeCell ref="AE6:AE7"/>
    <mergeCell ref="AF6:AF7"/>
    <mergeCell ref="R5:V5"/>
    <mergeCell ref="AO5:AO7"/>
    <mergeCell ref="AP5:AP7"/>
    <mergeCell ref="E6:F6"/>
    <mergeCell ref="G6:H6"/>
    <mergeCell ref="J6:J7"/>
    <mergeCell ref="K6:K7"/>
    <mergeCell ref="L6:L7"/>
    <mergeCell ref="M6:M7"/>
    <mergeCell ref="W5:W7"/>
    <mergeCell ref="X5:X7"/>
    <mergeCell ref="Y5:AB5"/>
    <mergeCell ref="AC5:AC7"/>
    <mergeCell ref="AD5:AE5"/>
    <mergeCell ref="AF5:AG5"/>
    <mergeCell ref="AA6:AB6"/>
    <mergeCell ref="AD6:AD7"/>
    <mergeCell ref="I5:I7"/>
    <mergeCell ref="J5:K5"/>
    <mergeCell ref="L5:M5"/>
    <mergeCell ref="C78:D78"/>
    <mergeCell ref="P78:S78"/>
    <mergeCell ref="C79:D79"/>
    <mergeCell ref="C80:D80"/>
    <mergeCell ref="C81:D81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U6:U7"/>
    <mergeCell ref="V6:V7"/>
    <mergeCell ref="Y6:Z6"/>
    <mergeCell ref="S87:U87"/>
    <mergeCell ref="G88:I88"/>
    <mergeCell ref="N88:O88"/>
    <mergeCell ref="P88:R88"/>
    <mergeCell ref="S88:U88"/>
    <mergeCell ref="C83:D83"/>
    <mergeCell ref="O83:U83"/>
    <mergeCell ref="C84:D84"/>
    <mergeCell ref="G85:R85"/>
    <mergeCell ref="G86:I86"/>
    <mergeCell ref="N86:O86"/>
    <mergeCell ref="P86:R86"/>
    <mergeCell ref="S86:U86"/>
    <mergeCell ref="AX5:AX7"/>
    <mergeCell ref="AY5:AY7"/>
    <mergeCell ref="A103:B103"/>
    <mergeCell ref="C103:D103"/>
    <mergeCell ref="G91:I91"/>
    <mergeCell ref="N91:O91"/>
    <mergeCell ref="P91:R91"/>
    <mergeCell ref="S91:U91"/>
    <mergeCell ref="A92:B92"/>
    <mergeCell ref="C92:D92"/>
    <mergeCell ref="H92:L92"/>
    <mergeCell ref="M92:O92"/>
    <mergeCell ref="P92:R92"/>
    <mergeCell ref="G89:I89"/>
    <mergeCell ref="N89:O89"/>
    <mergeCell ref="P89:R89"/>
    <mergeCell ref="S89:U89"/>
    <mergeCell ref="G90:I90"/>
    <mergeCell ref="N90:O90"/>
    <mergeCell ref="P90:R90"/>
    <mergeCell ref="S90:U90"/>
    <mergeCell ref="G87:I87"/>
    <mergeCell ref="N87:O87"/>
    <mergeCell ref="P87:R87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68" workbookViewId="0">
      <pane xSplit="4" ySplit="9" topLeftCell="G65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6" customWidth="1"/>
    <col min="2" max="2" width="29.81640625" style="34" customWidth="1"/>
    <col min="3" max="3" width="13.26953125" style="34" customWidth="1"/>
    <col min="4" max="4" width="10.7265625" style="34" customWidth="1"/>
    <col min="5" max="5" width="26.26953125" style="34" customWidth="1"/>
    <col min="6" max="6" width="7.81640625" style="34" customWidth="1"/>
    <col min="7" max="7" width="9.7265625" style="34" customWidth="1"/>
    <col min="8" max="8" width="7.453125" style="34" customWidth="1"/>
    <col min="9" max="10" width="8" style="34" customWidth="1"/>
    <col min="11" max="11" width="7" style="34" bestFit="1" customWidth="1"/>
    <col min="12" max="12" width="8.90625" style="34" customWidth="1"/>
    <col min="13" max="13" width="8" style="34" customWidth="1"/>
    <col min="14" max="14" width="11.26953125" style="34" customWidth="1"/>
    <col min="15" max="15" width="6.81640625" style="34" customWidth="1"/>
    <col min="16" max="16" width="10.453125" style="34" customWidth="1"/>
    <col min="17" max="17" width="4.81640625" style="34" customWidth="1"/>
    <col min="18" max="18" width="4.453125" style="34" customWidth="1"/>
    <col min="19" max="19" width="5.26953125" style="34" customWidth="1"/>
    <col min="20" max="20" width="4.7265625" style="34" customWidth="1"/>
    <col min="21" max="21" width="4.81640625" style="34" customWidth="1"/>
    <col min="22" max="22" width="5.54296875" style="34" customWidth="1"/>
    <col min="23" max="23" width="6.26953125" style="34" customWidth="1"/>
    <col min="24" max="24" width="8.7265625" style="85"/>
    <col min="25" max="25" width="26.1796875" style="34" hidden="1" customWidth="1"/>
    <col min="26" max="26" width="6.453125" style="34" hidden="1" customWidth="1"/>
    <col min="27" max="27" width="12.81640625" style="34" hidden="1" customWidth="1"/>
    <col min="28" max="34" width="0" style="34" hidden="1" customWidth="1"/>
    <col min="35" max="35" width="5.453125" style="34" hidden="1" customWidth="1"/>
    <col min="36" max="36" width="5.54296875" style="34" hidden="1" customWidth="1"/>
    <col min="37" max="37" width="5.81640625" style="34" hidden="1" customWidth="1"/>
    <col min="38" max="38" width="5.26953125" style="34" hidden="1" customWidth="1"/>
    <col min="39" max="40" width="5" style="34" hidden="1" customWidth="1"/>
    <col min="41" max="49" width="0" style="34" hidden="1" customWidth="1"/>
    <col min="50" max="206" width="8.7265625" style="34"/>
    <col min="207" max="207" width="6" style="34" customWidth="1"/>
    <col min="208" max="208" width="23.453125" style="34" customWidth="1"/>
    <col min="209" max="209" width="10" style="34" customWidth="1"/>
    <col min="210" max="210" width="27.7265625" style="34" customWidth="1"/>
    <col min="211" max="211" width="25.26953125" style="34" customWidth="1"/>
    <col min="212" max="212" width="16.54296875" style="34" customWidth="1"/>
    <col min="213" max="213" width="21.26953125" style="34" customWidth="1"/>
    <col min="214" max="214" width="8.81640625" style="34" customWidth="1"/>
    <col min="215" max="462" width="8.7265625" style="34"/>
    <col min="463" max="463" width="6" style="34" customWidth="1"/>
    <col min="464" max="464" width="23.453125" style="34" customWidth="1"/>
    <col min="465" max="465" width="10" style="34" customWidth="1"/>
    <col min="466" max="466" width="27.7265625" style="34" customWidth="1"/>
    <col min="467" max="467" width="25.26953125" style="34" customWidth="1"/>
    <col min="468" max="468" width="16.54296875" style="34" customWidth="1"/>
    <col min="469" max="469" width="21.26953125" style="34" customWidth="1"/>
    <col min="470" max="470" width="8.81640625" style="34" customWidth="1"/>
    <col min="471" max="718" width="8.7265625" style="34"/>
    <col min="719" max="719" width="6" style="34" customWidth="1"/>
    <col min="720" max="720" width="23.453125" style="34" customWidth="1"/>
    <col min="721" max="721" width="10" style="34" customWidth="1"/>
    <col min="722" max="722" width="27.7265625" style="34" customWidth="1"/>
    <col min="723" max="723" width="25.26953125" style="34" customWidth="1"/>
    <col min="724" max="724" width="16.54296875" style="34" customWidth="1"/>
    <col min="725" max="725" width="21.26953125" style="34" customWidth="1"/>
    <col min="726" max="726" width="8.81640625" style="34" customWidth="1"/>
    <col min="727" max="974" width="8.7265625" style="34"/>
    <col min="975" max="975" width="6" style="34" customWidth="1"/>
    <col min="976" max="976" width="23.453125" style="34" customWidth="1"/>
    <col min="977" max="977" width="10" style="34" customWidth="1"/>
    <col min="978" max="978" width="27.7265625" style="34" customWidth="1"/>
    <col min="979" max="979" width="25.26953125" style="34" customWidth="1"/>
    <col min="980" max="980" width="16.54296875" style="34" customWidth="1"/>
    <col min="981" max="981" width="21.26953125" style="34" customWidth="1"/>
    <col min="982" max="982" width="8.81640625" style="34" customWidth="1"/>
    <col min="983" max="1230" width="8.7265625" style="34"/>
    <col min="1231" max="1231" width="6" style="34" customWidth="1"/>
    <col min="1232" max="1232" width="23.453125" style="34" customWidth="1"/>
    <col min="1233" max="1233" width="10" style="34" customWidth="1"/>
    <col min="1234" max="1234" width="27.7265625" style="34" customWidth="1"/>
    <col min="1235" max="1235" width="25.26953125" style="34" customWidth="1"/>
    <col min="1236" max="1236" width="16.54296875" style="34" customWidth="1"/>
    <col min="1237" max="1237" width="21.26953125" style="34" customWidth="1"/>
    <col min="1238" max="1238" width="8.81640625" style="34" customWidth="1"/>
    <col min="1239" max="1486" width="8.7265625" style="34"/>
    <col min="1487" max="1487" width="6" style="34" customWidth="1"/>
    <col min="1488" max="1488" width="23.453125" style="34" customWidth="1"/>
    <col min="1489" max="1489" width="10" style="34" customWidth="1"/>
    <col min="1490" max="1490" width="27.7265625" style="34" customWidth="1"/>
    <col min="1491" max="1491" width="25.26953125" style="34" customWidth="1"/>
    <col min="1492" max="1492" width="16.54296875" style="34" customWidth="1"/>
    <col min="1493" max="1493" width="21.26953125" style="34" customWidth="1"/>
    <col min="1494" max="1494" width="8.81640625" style="34" customWidth="1"/>
    <col min="1495" max="1742" width="8.7265625" style="34"/>
    <col min="1743" max="1743" width="6" style="34" customWidth="1"/>
    <col min="1744" max="1744" width="23.453125" style="34" customWidth="1"/>
    <col min="1745" max="1745" width="10" style="34" customWidth="1"/>
    <col min="1746" max="1746" width="27.7265625" style="34" customWidth="1"/>
    <col min="1747" max="1747" width="25.26953125" style="34" customWidth="1"/>
    <col min="1748" max="1748" width="16.54296875" style="34" customWidth="1"/>
    <col min="1749" max="1749" width="21.26953125" style="34" customWidth="1"/>
    <col min="1750" max="1750" width="8.81640625" style="34" customWidth="1"/>
    <col min="1751" max="1998" width="8.7265625" style="34"/>
    <col min="1999" max="1999" width="6" style="34" customWidth="1"/>
    <col min="2000" max="2000" width="23.453125" style="34" customWidth="1"/>
    <col min="2001" max="2001" width="10" style="34" customWidth="1"/>
    <col min="2002" max="2002" width="27.7265625" style="34" customWidth="1"/>
    <col min="2003" max="2003" width="25.26953125" style="34" customWidth="1"/>
    <col min="2004" max="2004" width="16.54296875" style="34" customWidth="1"/>
    <col min="2005" max="2005" width="21.26953125" style="34" customWidth="1"/>
    <col min="2006" max="2006" width="8.81640625" style="34" customWidth="1"/>
    <col min="2007" max="2254" width="8.7265625" style="34"/>
    <col min="2255" max="2255" width="6" style="34" customWidth="1"/>
    <col min="2256" max="2256" width="23.453125" style="34" customWidth="1"/>
    <col min="2257" max="2257" width="10" style="34" customWidth="1"/>
    <col min="2258" max="2258" width="27.7265625" style="34" customWidth="1"/>
    <col min="2259" max="2259" width="25.26953125" style="34" customWidth="1"/>
    <col min="2260" max="2260" width="16.54296875" style="34" customWidth="1"/>
    <col min="2261" max="2261" width="21.26953125" style="34" customWidth="1"/>
    <col min="2262" max="2262" width="8.81640625" style="34" customWidth="1"/>
    <col min="2263" max="2510" width="8.7265625" style="34"/>
    <col min="2511" max="2511" width="6" style="34" customWidth="1"/>
    <col min="2512" max="2512" width="23.453125" style="34" customWidth="1"/>
    <col min="2513" max="2513" width="10" style="34" customWidth="1"/>
    <col min="2514" max="2514" width="27.7265625" style="34" customWidth="1"/>
    <col min="2515" max="2515" width="25.26953125" style="34" customWidth="1"/>
    <col min="2516" max="2516" width="16.54296875" style="34" customWidth="1"/>
    <col min="2517" max="2517" width="21.26953125" style="34" customWidth="1"/>
    <col min="2518" max="2518" width="8.81640625" style="34" customWidth="1"/>
    <col min="2519" max="2766" width="8.7265625" style="34"/>
    <col min="2767" max="2767" width="6" style="34" customWidth="1"/>
    <col min="2768" max="2768" width="23.453125" style="34" customWidth="1"/>
    <col min="2769" max="2769" width="10" style="34" customWidth="1"/>
    <col min="2770" max="2770" width="27.7265625" style="34" customWidth="1"/>
    <col min="2771" max="2771" width="25.26953125" style="34" customWidth="1"/>
    <col min="2772" max="2772" width="16.54296875" style="34" customWidth="1"/>
    <col min="2773" max="2773" width="21.26953125" style="34" customWidth="1"/>
    <col min="2774" max="2774" width="8.81640625" style="34" customWidth="1"/>
    <col min="2775" max="3022" width="8.7265625" style="34"/>
    <col min="3023" max="3023" width="6" style="34" customWidth="1"/>
    <col min="3024" max="3024" width="23.453125" style="34" customWidth="1"/>
    <col min="3025" max="3025" width="10" style="34" customWidth="1"/>
    <col min="3026" max="3026" width="27.7265625" style="34" customWidth="1"/>
    <col min="3027" max="3027" width="25.26953125" style="34" customWidth="1"/>
    <col min="3028" max="3028" width="16.54296875" style="34" customWidth="1"/>
    <col min="3029" max="3029" width="21.26953125" style="34" customWidth="1"/>
    <col min="3030" max="3030" width="8.81640625" style="34" customWidth="1"/>
    <col min="3031" max="3278" width="8.7265625" style="34"/>
    <col min="3279" max="3279" width="6" style="34" customWidth="1"/>
    <col min="3280" max="3280" width="23.453125" style="34" customWidth="1"/>
    <col min="3281" max="3281" width="10" style="34" customWidth="1"/>
    <col min="3282" max="3282" width="27.7265625" style="34" customWidth="1"/>
    <col min="3283" max="3283" width="25.26953125" style="34" customWidth="1"/>
    <col min="3284" max="3284" width="16.54296875" style="34" customWidth="1"/>
    <col min="3285" max="3285" width="21.26953125" style="34" customWidth="1"/>
    <col min="3286" max="3286" width="8.81640625" style="34" customWidth="1"/>
    <col min="3287" max="3534" width="8.7265625" style="34"/>
    <col min="3535" max="3535" width="6" style="34" customWidth="1"/>
    <col min="3536" max="3536" width="23.453125" style="34" customWidth="1"/>
    <col min="3537" max="3537" width="10" style="34" customWidth="1"/>
    <col min="3538" max="3538" width="27.7265625" style="34" customWidth="1"/>
    <col min="3539" max="3539" width="25.26953125" style="34" customWidth="1"/>
    <col min="3540" max="3540" width="16.54296875" style="34" customWidth="1"/>
    <col min="3541" max="3541" width="21.26953125" style="34" customWidth="1"/>
    <col min="3542" max="3542" width="8.81640625" style="34" customWidth="1"/>
    <col min="3543" max="3790" width="8.7265625" style="34"/>
    <col min="3791" max="3791" width="6" style="34" customWidth="1"/>
    <col min="3792" max="3792" width="23.453125" style="34" customWidth="1"/>
    <col min="3793" max="3793" width="10" style="34" customWidth="1"/>
    <col min="3794" max="3794" width="27.7265625" style="34" customWidth="1"/>
    <col min="3795" max="3795" width="25.26953125" style="34" customWidth="1"/>
    <col min="3796" max="3796" width="16.54296875" style="34" customWidth="1"/>
    <col min="3797" max="3797" width="21.26953125" style="34" customWidth="1"/>
    <col min="3798" max="3798" width="8.81640625" style="34" customWidth="1"/>
    <col min="3799" max="4046" width="8.7265625" style="34"/>
    <col min="4047" max="4047" width="6" style="34" customWidth="1"/>
    <col min="4048" max="4048" width="23.453125" style="34" customWidth="1"/>
    <col min="4049" max="4049" width="10" style="34" customWidth="1"/>
    <col min="4050" max="4050" width="27.7265625" style="34" customWidth="1"/>
    <col min="4051" max="4051" width="25.26953125" style="34" customWidth="1"/>
    <col min="4052" max="4052" width="16.54296875" style="34" customWidth="1"/>
    <col min="4053" max="4053" width="21.26953125" style="34" customWidth="1"/>
    <col min="4054" max="4054" width="8.81640625" style="34" customWidth="1"/>
    <col min="4055" max="4302" width="8.7265625" style="34"/>
    <col min="4303" max="4303" width="6" style="34" customWidth="1"/>
    <col min="4304" max="4304" width="23.453125" style="34" customWidth="1"/>
    <col min="4305" max="4305" width="10" style="34" customWidth="1"/>
    <col min="4306" max="4306" width="27.7265625" style="34" customWidth="1"/>
    <col min="4307" max="4307" width="25.26953125" style="34" customWidth="1"/>
    <col min="4308" max="4308" width="16.54296875" style="34" customWidth="1"/>
    <col min="4309" max="4309" width="21.26953125" style="34" customWidth="1"/>
    <col min="4310" max="4310" width="8.81640625" style="34" customWidth="1"/>
    <col min="4311" max="4558" width="8.7265625" style="34"/>
    <col min="4559" max="4559" width="6" style="34" customWidth="1"/>
    <col min="4560" max="4560" width="23.453125" style="34" customWidth="1"/>
    <col min="4561" max="4561" width="10" style="34" customWidth="1"/>
    <col min="4562" max="4562" width="27.7265625" style="34" customWidth="1"/>
    <col min="4563" max="4563" width="25.26953125" style="34" customWidth="1"/>
    <col min="4564" max="4564" width="16.54296875" style="34" customWidth="1"/>
    <col min="4565" max="4565" width="21.26953125" style="34" customWidth="1"/>
    <col min="4566" max="4566" width="8.81640625" style="34" customWidth="1"/>
    <col min="4567" max="4814" width="8.7265625" style="34"/>
    <col min="4815" max="4815" width="6" style="34" customWidth="1"/>
    <col min="4816" max="4816" width="23.453125" style="34" customWidth="1"/>
    <col min="4817" max="4817" width="10" style="34" customWidth="1"/>
    <col min="4818" max="4818" width="27.7265625" style="34" customWidth="1"/>
    <col min="4819" max="4819" width="25.26953125" style="34" customWidth="1"/>
    <col min="4820" max="4820" width="16.54296875" style="34" customWidth="1"/>
    <col min="4821" max="4821" width="21.26953125" style="34" customWidth="1"/>
    <col min="4822" max="4822" width="8.81640625" style="34" customWidth="1"/>
    <col min="4823" max="5070" width="8.7265625" style="34"/>
    <col min="5071" max="5071" width="6" style="34" customWidth="1"/>
    <col min="5072" max="5072" width="23.453125" style="34" customWidth="1"/>
    <col min="5073" max="5073" width="10" style="34" customWidth="1"/>
    <col min="5074" max="5074" width="27.7265625" style="34" customWidth="1"/>
    <col min="5075" max="5075" width="25.26953125" style="34" customWidth="1"/>
    <col min="5076" max="5076" width="16.54296875" style="34" customWidth="1"/>
    <col min="5077" max="5077" width="21.26953125" style="34" customWidth="1"/>
    <col min="5078" max="5078" width="8.81640625" style="34" customWidth="1"/>
    <col min="5079" max="5326" width="8.7265625" style="34"/>
    <col min="5327" max="5327" width="6" style="34" customWidth="1"/>
    <col min="5328" max="5328" width="23.453125" style="34" customWidth="1"/>
    <col min="5329" max="5329" width="10" style="34" customWidth="1"/>
    <col min="5330" max="5330" width="27.7265625" style="34" customWidth="1"/>
    <col min="5331" max="5331" width="25.26953125" style="34" customWidth="1"/>
    <col min="5332" max="5332" width="16.54296875" style="34" customWidth="1"/>
    <col min="5333" max="5333" width="21.26953125" style="34" customWidth="1"/>
    <col min="5334" max="5334" width="8.81640625" style="34" customWidth="1"/>
    <col min="5335" max="5582" width="8.7265625" style="34"/>
    <col min="5583" max="5583" width="6" style="34" customWidth="1"/>
    <col min="5584" max="5584" width="23.453125" style="34" customWidth="1"/>
    <col min="5585" max="5585" width="10" style="34" customWidth="1"/>
    <col min="5586" max="5586" width="27.7265625" style="34" customWidth="1"/>
    <col min="5587" max="5587" width="25.26953125" style="34" customWidth="1"/>
    <col min="5588" max="5588" width="16.54296875" style="34" customWidth="1"/>
    <col min="5589" max="5589" width="21.26953125" style="34" customWidth="1"/>
    <col min="5590" max="5590" width="8.81640625" style="34" customWidth="1"/>
    <col min="5591" max="5838" width="8.7265625" style="34"/>
    <col min="5839" max="5839" width="6" style="34" customWidth="1"/>
    <col min="5840" max="5840" width="23.453125" style="34" customWidth="1"/>
    <col min="5841" max="5841" width="10" style="34" customWidth="1"/>
    <col min="5842" max="5842" width="27.7265625" style="34" customWidth="1"/>
    <col min="5843" max="5843" width="25.26953125" style="34" customWidth="1"/>
    <col min="5844" max="5844" width="16.54296875" style="34" customWidth="1"/>
    <col min="5845" max="5845" width="21.26953125" style="34" customWidth="1"/>
    <col min="5846" max="5846" width="8.81640625" style="34" customWidth="1"/>
    <col min="5847" max="6094" width="8.7265625" style="34"/>
    <col min="6095" max="6095" width="6" style="34" customWidth="1"/>
    <col min="6096" max="6096" width="23.453125" style="34" customWidth="1"/>
    <col min="6097" max="6097" width="10" style="34" customWidth="1"/>
    <col min="6098" max="6098" width="27.7265625" style="34" customWidth="1"/>
    <col min="6099" max="6099" width="25.26953125" style="34" customWidth="1"/>
    <col min="6100" max="6100" width="16.54296875" style="34" customWidth="1"/>
    <col min="6101" max="6101" width="21.26953125" style="34" customWidth="1"/>
    <col min="6102" max="6102" width="8.81640625" style="34" customWidth="1"/>
    <col min="6103" max="6350" width="8.7265625" style="34"/>
    <col min="6351" max="6351" width="6" style="34" customWidth="1"/>
    <col min="6352" max="6352" width="23.453125" style="34" customWidth="1"/>
    <col min="6353" max="6353" width="10" style="34" customWidth="1"/>
    <col min="6354" max="6354" width="27.7265625" style="34" customWidth="1"/>
    <col min="6355" max="6355" width="25.26953125" style="34" customWidth="1"/>
    <col min="6356" max="6356" width="16.54296875" style="34" customWidth="1"/>
    <col min="6357" max="6357" width="21.26953125" style="34" customWidth="1"/>
    <col min="6358" max="6358" width="8.81640625" style="34" customWidth="1"/>
    <col min="6359" max="6606" width="8.7265625" style="34"/>
    <col min="6607" max="6607" width="6" style="34" customWidth="1"/>
    <col min="6608" max="6608" width="23.453125" style="34" customWidth="1"/>
    <col min="6609" max="6609" width="10" style="34" customWidth="1"/>
    <col min="6610" max="6610" width="27.7265625" style="34" customWidth="1"/>
    <col min="6611" max="6611" width="25.26953125" style="34" customWidth="1"/>
    <col min="6612" max="6612" width="16.54296875" style="34" customWidth="1"/>
    <col min="6613" max="6613" width="21.26953125" style="34" customWidth="1"/>
    <col min="6614" max="6614" width="8.81640625" style="34" customWidth="1"/>
    <col min="6615" max="6862" width="8.7265625" style="34"/>
    <col min="6863" max="6863" width="6" style="34" customWidth="1"/>
    <col min="6864" max="6864" width="23.453125" style="34" customWidth="1"/>
    <col min="6865" max="6865" width="10" style="34" customWidth="1"/>
    <col min="6866" max="6866" width="27.7265625" style="34" customWidth="1"/>
    <col min="6867" max="6867" width="25.26953125" style="34" customWidth="1"/>
    <col min="6868" max="6868" width="16.54296875" style="34" customWidth="1"/>
    <col min="6869" max="6869" width="21.26953125" style="34" customWidth="1"/>
    <col min="6870" max="6870" width="8.81640625" style="34" customWidth="1"/>
    <col min="6871" max="7118" width="8.7265625" style="34"/>
    <col min="7119" max="7119" width="6" style="34" customWidth="1"/>
    <col min="7120" max="7120" width="23.453125" style="34" customWidth="1"/>
    <col min="7121" max="7121" width="10" style="34" customWidth="1"/>
    <col min="7122" max="7122" width="27.7265625" style="34" customWidth="1"/>
    <col min="7123" max="7123" width="25.26953125" style="34" customWidth="1"/>
    <col min="7124" max="7124" width="16.54296875" style="34" customWidth="1"/>
    <col min="7125" max="7125" width="21.26953125" style="34" customWidth="1"/>
    <col min="7126" max="7126" width="8.81640625" style="34" customWidth="1"/>
    <col min="7127" max="7374" width="8.7265625" style="34"/>
    <col min="7375" max="7375" width="6" style="34" customWidth="1"/>
    <col min="7376" max="7376" width="23.453125" style="34" customWidth="1"/>
    <col min="7377" max="7377" width="10" style="34" customWidth="1"/>
    <col min="7378" max="7378" width="27.7265625" style="34" customWidth="1"/>
    <col min="7379" max="7379" width="25.26953125" style="34" customWidth="1"/>
    <col min="7380" max="7380" width="16.54296875" style="34" customWidth="1"/>
    <col min="7381" max="7381" width="21.26953125" style="34" customWidth="1"/>
    <col min="7382" max="7382" width="8.81640625" style="34" customWidth="1"/>
    <col min="7383" max="7630" width="8.7265625" style="34"/>
    <col min="7631" max="7631" width="6" style="34" customWidth="1"/>
    <col min="7632" max="7632" width="23.453125" style="34" customWidth="1"/>
    <col min="7633" max="7633" width="10" style="34" customWidth="1"/>
    <col min="7634" max="7634" width="27.7265625" style="34" customWidth="1"/>
    <col min="7635" max="7635" width="25.26953125" style="34" customWidth="1"/>
    <col min="7636" max="7636" width="16.54296875" style="34" customWidth="1"/>
    <col min="7637" max="7637" width="21.26953125" style="34" customWidth="1"/>
    <col min="7638" max="7638" width="8.81640625" style="34" customWidth="1"/>
    <col min="7639" max="7886" width="8.7265625" style="34"/>
    <col min="7887" max="7887" width="6" style="34" customWidth="1"/>
    <col min="7888" max="7888" width="23.453125" style="34" customWidth="1"/>
    <col min="7889" max="7889" width="10" style="34" customWidth="1"/>
    <col min="7890" max="7890" width="27.7265625" style="34" customWidth="1"/>
    <col min="7891" max="7891" width="25.26953125" style="34" customWidth="1"/>
    <col min="7892" max="7892" width="16.54296875" style="34" customWidth="1"/>
    <col min="7893" max="7893" width="21.26953125" style="34" customWidth="1"/>
    <col min="7894" max="7894" width="8.81640625" style="34" customWidth="1"/>
    <col min="7895" max="8142" width="8.7265625" style="34"/>
    <col min="8143" max="8143" width="6" style="34" customWidth="1"/>
    <col min="8144" max="8144" width="23.453125" style="34" customWidth="1"/>
    <col min="8145" max="8145" width="10" style="34" customWidth="1"/>
    <col min="8146" max="8146" width="27.7265625" style="34" customWidth="1"/>
    <col min="8147" max="8147" width="25.26953125" style="34" customWidth="1"/>
    <col min="8148" max="8148" width="16.54296875" style="34" customWidth="1"/>
    <col min="8149" max="8149" width="21.26953125" style="34" customWidth="1"/>
    <col min="8150" max="8150" width="8.81640625" style="34" customWidth="1"/>
    <col min="8151" max="8398" width="8.7265625" style="34"/>
    <col min="8399" max="8399" width="6" style="34" customWidth="1"/>
    <col min="8400" max="8400" width="23.453125" style="34" customWidth="1"/>
    <col min="8401" max="8401" width="10" style="34" customWidth="1"/>
    <col min="8402" max="8402" width="27.7265625" style="34" customWidth="1"/>
    <col min="8403" max="8403" width="25.26953125" style="34" customWidth="1"/>
    <col min="8404" max="8404" width="16.54296875" style="34" customWidth="1"/>
    <col min="8405" max="8405" width="21.26953125" style="34" customWidth="1"/>
    <col min="8406" max="8406" width="8.81640625" style="34" customWidth="1"/>
    <col min="8407" max="8654" width="8.7265625" style="34"/>
    <col min="8655" max="8655" width="6" style="34" customWidth="1"/>
    <col min="8656" max="8656" width="23.453125" style="34" customWidth="1"/>
    <col min="8657" max="8657" width="10" style="34" customWidth="1"/>
    <col min="8658" max="8658" width="27.7265625" style="34" customWidth="1"/>
    <col min="8659" max="8659" width="25.26953125" style="34" customWidth="1"/>
    <col min="8660" max="8660" width="16.54296875" style="34" customWidth="1"/>
    <col min="8661" max="8661" width="21.26953125" style="34" customWidth="1"/>
    <col min="8662" max="8662" width="8.81640625" style="34" customWidth="1"/>
    <col min="8663" max="8910" width="8.7265625" style="34"/>
    <col min="8911" max="8911" width="6" style="34" customWidth="1"/>
    <col min="8912" max="8912" width="23.453125" style="34" customWidth="1"/>
    <col min="8913" max="8913" width="10" style="34" customWidth="1"/>
    <col min="8914" max="8914" width="27.7265625" style="34" customWidth="1"/>
    <col min="8915" max="8915" width="25.26953125" style="34" customWidth="1"/>
    <col min="8916" max="8916" width="16.54296875" style="34" customWidth="1"/>
    <col min="8917" max="8917" width="21.26953125" style="34" customWidth="1"/>
    <col min="8918" max="8918" width="8.81640625" style="34" customWidth="1"/>
    <col min="8919" max="9166" width="8.7265625" style="34"/>
    <col min="9167" max="9167" width="6" style="34" customWidth="1"/>
    <col min="9168" max="9168" width="23.453125" style="34" customWidth="1"/>
    <col min="9169" max="9169" width="10" style="34" customWidth="1"/>
    <col min="9170" max="9170" width="27.7265625" style="34" customWidth="1"/>
    <col min="9171" max="9171" width="25.26953125" style="34" customWidth="1"/>
    <col min="9172" max="9172" width="16.54296875" style="34" customWidth="1"/>
    <col min="9173" max="9173" width="21.26953125" style="34" customWidth="1"/>
    <col min="9174" max="9174" width="8.81640625" style="34" customWidth="1"/>
    <col min="9175" max="9422" width="8.7265625" style="34"/>
    <col min="9423" max="9423" width="6" style="34" customWidth="1"/>
    <col min="9424" max="9424" width="23.453125" style="34" customWidth="1"/>
    <col min="9425" max="9425" width="10" style="34" customWidth="1"/>
    <col min="9426" max="9426" width="27.7265625" style="34" customWidth="1"/>
    <col min="9427" max="9427" width="25.26953125" style="34" customWidth="1"/>
    <col min="9428" max="9428" width="16.54296875" style="34" customWidth="1"/>
    <col min="9429" max="9429" width="21.26953125" style="34" customWidth="1"/>
    <col min="9430" max="9430" width="8.81640625" style="34" customWidth="1"/>
    <col min="9431" max="9678" width="8.7265625" style="34"/>
    <col min="9679" max="9679" width="6" style="34" customWidth="1"/>
    <col min="9680" max="9680" width="23.453125" style="34" customWidth="1"/>
    <col min="9681" max="9681" width="10" style="34" customWidth="1"/>
    <col min="9682" max="9682" width="27.7265625" style="34" customWidth="1"/>
    <col min="9683" max="9683" width="25.26953125" style="34" customWidth="1"/>
    <col min="9684" max="9684" width="16.54296875" style="34" customWidth="1"/>
    <col min="9685" max="9685" width="21.26953125" style="34" customWidth="1"/>
    <col min="9686" max="9686" width="8.81640625" style="34" customWidth="1"/>
    <col min="9687" max="9934" width="8.7265625" style="34"/>
    <col min="9935" max="9935" width="6" style="34" customWidth="1"/>
    <col min="9936" max="9936" width="23.453125" style="34" customWidth="1"/>
    <col min="9937" max="9937" width="10" style="34" customWidth="1"/>
    <col min="9938" max="9938" width="27.7265625" style="34" customWidth="1"/>
    <col min="9939" max="9939" width="25.26953125" style="34" customWidth="1"/>
    <col min="9940" max="9940" width="16.54296875" style="34" customWidth="1"/>
    <col min="9941" max="9941" width="21.26953125" style="34" customWidth="1"/>
    <col min="9942" max="9942" width="8.81640625" style="34" customWidth="1"/>
    <col min="9943" max="10190" width="8.7265625" style="34"/>
    <col min="10191" max="10191" width="6" style="34" customWidth="1"/>
    <col min="10192" max="10192" width="23.453125" style="34" customWidth="1"/>
    <col min="10193" max="10193" width="10" style="34" customWidth="1"/>
    <col min="10194" max="10194" width="27.7265625" style="34" customWidth="1"/>
    <col min="10195" max="10195" width="25.26953125" style="34" customWidth="1"/>
    <col min="10196" max="10196" width="16.54296875" style="34" customWidth="1"/>
    <col min="10197" max="10197" width="21.26953125" style="34" customWidth="1"/>
    <col min="10198" max="10198" width="8.81640625" style="34" customWidth="1"/>
    <col min="10199" max="10446" width="8.7265625" style="34"/>
    <col min="10447" max="10447" width="6" style="34" customWidth="1"/>
    <col min="10448" max="10448" width="23.453125" style="34" customWidth="1"/>
    <col min="10449" max="10449" width="10" style="34" customWidth="1"/>
    <col min="10450" max="10450" width="27.7265625" style="34" customWidth="1"/>
    <col min="10451" max="10451" width="25.26953125" style="34" customWidth="1"/>
    <col min="10452" max="10452" width="16.54296875" style="34" customWidth="1"/>
    <col min="10453" max="10453" width="21.26953125" style="34" customWidth="1"/>
    <col min="10454" max="10454" width="8.81640625" style="34" customWidth="1"/>
    <col min="10455" max="10702" width="8.7265625" style="34"/>
    <col min="10703" max="10703" width="6" style="34" customWidth="1"/>
    <col min="10704" max="10704" width="23.453125" style="34" customWidth="1"/>
    <col min="10705" max="10705" width="10" style="34" customWidth="1"/>
    <col min="10706" max="10706" width="27.7265625" style="34" customWidth="1"/>
    <col min="10707" max="10707" width="25.26953125" style="34" customWidth="1"/>
    <col min="10708" max="10708" width="16.54296875" style="34" customWidth="1"/>
    <col min="10709" max="10709" width="21.26953125" style="34" customWidth="1"/>
    <col min="10710" max="10710" width="8.81640625" style="34" customWidth="1"/>
    <col min="10711" max="10958" width="8.7265625" style="34"/>
    <col min="10959" max="10959" width="6" style="34" customWidth="1"/>
    <col min="10960" max="10960" width="23.453125" style="34" customWidth="1"/>
    <col min="10961" max="10961" width="10" style="34" customWidth="1"/>
    <col min="10962" max="10962" width="27.7265625" style="34" customWidth="1"/>
    <col min="10963" max="10963" width="25.26953125" style="34" customWidth="1"/>
    <col min="10964" max="10964" width="16.54296875" style="34" customWidth="1"/>
    <col min="10965" max="10965" width="21.26953125" style="34" customWidth="1"/>
    <col min="10966" max="10966" width="8.81640625" style="34" customWidth="1"/>
    <col min="10967" max="11214" width="8.7265625" style="34"/>
    <col min="11215" max="11215" width="6" style="34" customWidth="1"/>
    <col min="11216" max="11216" width="23.453125" style="34" customWidth="1"/>
    <col min="11217" max="11217" width="10" style="34" customWidth="1"/>
    <col min="11218" max="11218" width="27.7265625" style="34" customWidth="1"/>
    <col min="11219" max="11219" width="25.26953125" style="34" customWidth="1"/>
    <col min="11220" max="11220" width="16.54296875" style="34" customWidth="1"/>
    <col min="11221" max="11221" width="21.26953125" style="34" customWidth="1"/>
    <col min="11222" max="11222" width="8.81640625" style="34" customWidth="1"/>
    <col min="11223" max="11470" width="8.7265625" style="34"/>
    <col min="11471" max="11471" width="6" style="34" customWidth="1"/>
    <col min="11472" max="11472" width="23.453125" style="34" customWidth="1"/>
    <col min="11473" max="11473" width="10" style="34" customWidth="1"/>
    <col min="11474" max="11474" width="27.7265625" style="34" customWidth="1"/>
    <col min="11475" max="11475" width="25.26953125" style="34" customWidth="1"/>
    <col min="11476" max="11476" width="16.54296875" style="34" customWidth="1"/>
    <col min="11477" max="11477" width="21.26953125" style="34" customWidth="1"/>
    <col min="11478" max="11478" width="8.81640625" style="34" customWidth="1"/>
    <col min="11479" max="11726" width="8.7265625" style="34"/>
    <col min="11727" max="11727" width="6" style="34" customWidth="1"/>
    <col min="11728" max="11728" width="23.453125" style="34" customWidth="1"/>
    <col min="11729" max="11729" width="10" style="34" customWidth="1"/>
    <col min="11730" max="11730" width="27.7265625" style="34" customWidth="1"/>
    <col min="11731" max="11731" width="25.26953125" style="34" customWidth="1"/>
    <col min="11732" max="11732" width="16.54296875" style="34" customWidth="1"/>
    <col min="11733" max="11733" width="21.26953125" style="34" customWidth="1"/>
    <col min="11734" max="11734" width="8.81640625" style="34" customWidth="1"/>
    <col min="11735" max="11982" width="8.7265625" style="34"/>
    <col min="11983" max="11983" width="6" style="34" customWidth="1"/>
    <col min="11984" max="11984" width="23.453125" style="34" customWidth="1"/>
    <col min="11985" max="11985" width="10" style="34" customWidth="1"/>
    <col min="11986" max="11986" width="27.7265625" style="34" customWidth="1"/>
    <col min="11987" max="11987" width="25.26953125" style="34" customWidth="1"/>
    <col min="11988" max="11988" width="16.54296875" style="34" customWidth="1"/>
    <col min="11989" max="11989" width="21.26953125" style="34" customWidth="1"/>
    <col min="11990" max="11990" width="8.81640625" style="34" customWidth="1"/>
    <col min="11991" max="12238" width="8.7265625" style="34"/>
    <col min="12239" max="12239" width="6" style="34" customWidth="1"/>
    <col min="12240" max="12240" width="23.453125" style="34" customWidth="1"/>
    <col min="12241" max="12241" width="10" style="34" customWidth="1"/>
    <col min="12242" max="12242" width="27.7265625" style="34" customWidth="1"/>
    <col min="12243" max="12243" width="25.26953125" style="34" customWidth="1"/>
    <col min="12244" max="12244" width="16.54296875" style="34" customWidth="1"/>
    <col min="12245" max="12245" width="21.26953125" style="34" customWidth="1"/>
    <col min="12246" max="12246" width="8.81640625" style="34" customWidth="1"/>
    <col min="12247" max="12494" width="8.7265625" style="34"/>
    <col min="12495" max="12495" width="6" style="34" customWidth="1"/>
    <col min="12496" max="12496" width="23.453125" style="34" customWidth="1"/>
    <col min="12497" max="12497" width="10" style="34" customWidth="1"/>
    <col min="12498" max="12498" width="27.7265625" style="34" customWidth="1"/>
    <col min="12499" max="12499" width="25.26953125" style="34" customWidth="1"/>
    <col min="12500" max="12500" width="16.54296875" style="34" customWidth="1"/>
    <col min="12501" max="12501" width="21.26953125" style="34" customWidth="1"/>
    <col min="12502" max="12502" width="8.81640625" style="34" customWidth="1"/>
    <col min="12503" max="12750" width="8.7265625" style="34"/>
    <col min="12751" max="12751" width="6" style="34" customWidth="1"/>
    <col min="12752" max="12752" width="23.453125" style="34" customWidth="1"/>
    <col min="12753" max="12753" width="10" style="34" customWidth="1"/>
    <col min="12754" max="12754" width="27.7265625" style="34" customWidth="1"/>
    <col min="12755" max="12755" width="25.26953125" style="34" customWidth="1"/>
    <col min="12756" max="12756" width="16.54296875" style="34" customWidth="1"/>
    <col min="12757" max="12757" width="21.26953125" style="34" customWidth="1"/>
    <col min="12758" max="12758" width="8.81640625" style="34" customWidth="1"/>
    <col min="12759" max="13006" width="8.7265625" style="34"/>
    <col min="13007" max="13007" width="6" style="34" customWidth="1"/>
    <col min="13008" max="13008" width="23.453125" style="34" customWidth="1"/>
    <col min="13009" max="13009" width="10" style="34" customWidth="1"/>
    <col min="13010" max="13010" width="27.7265625" style="34" customWidth="1"/>
    <col min="13011" max="13011" width="25.26953125" style="34" customWidth="1"/>
    <col min="13012" max="13012" width="16.54296875" style="34" customWidth="1"/>
    <col min="13013" max="13013" width="21.26953125" style="34" customWidth="1"/>
    <col min="13014" max="13014" width="8.81640625" style="34" customWidth="1"/>
    <col min="13015" max="13262" width="8.7265625" style="34"/>
    <col min="13263" max="13263" width="6" style="34" customWidth="1"/>
    <col min="13264" max="13264" width="23.453125" style="34" customWidth="1"/>
    <col min="13265" max="13265" width="10" style="34" customWidth="1"/>
    <col min="13266" max="13266" width="27.7265625" style="34" customWidth="1"/>
    <col min="13267" max="13267" width="25.26953125" style="34" customWidth="1"/>
    <col min="13268" max="13268" width="16.54296875" style="34" customWidth="1"/>
    <col min="13269" max="13269" width="21.26953125" style="34" customWidth="1"/>
    <col min="13270" max="13270" width="8.81640625" style="34" customWidth="1"/>
    <col min="13271" max="13518" width="8.7265625" style="34"/>
    <col min="13519" max="13519" width="6" style="34" customWidth="1"/>
    <col min="13520" max="13520" width="23.453125" style="34" customWidth="1"/>
    <col min="13521" max="13521" width="10" style="34" customWidth="1"/>
    <col min="13522" max="13522" width="27.7265625" style="34" customWidth="1"/>
    <col min="13523" max="13523" width="25.26953125" style="34" customWidth="1"/>
    <col min="13524" max="13524" width="16.54296875" style="34" customWidth="1"/>
    <col min="13525" max="13525" width="21.26953125" style="34" customWidth="1"/>
    <col min="13526" max="13526" width="8.81640625" style="34" customWidth="1"/>
    <col min="13527" max="13774" width="8.7265625" style="34"/>
    <col min="13775" max="13775" width="6" style="34" customWidth="1"/>
    <col min="13776" max="13776" width="23.453125" style="34" customWidth="1"/>
    <col min="13777" max="13777" width="10" style="34" customWidth="1"/>
    <col min="13778" max="13778" width="27.7265625" style="34" customWidth="1"/>
    <col min="13779" max="13779" width="25.26953125" style="34" customWidth="1"/>
    <col min="13780" max="13780" width="16.54296875" style="34" customWidth="1"/>
    <col min="13781" max="13781" width="21.26953125" style="34" customWidth="1"/>
    <col min="13782" max="13782" width="8.81640625" style="34" customWidth="1"/>
    <col min="13783" max="14030" width="8.7265625" style="34"/>
    <col min="14031" max="14031" width="6" style="34" customWidth="1"/>
    <col min="14032" max="14032" width="23.453125" style="34" customWidth="1"/>
    <col min="14033" max="14033" width="10" style="34" customWidth="1"/>
    <col min="14034" max="14034" width="27.7265625" style="34" customWidth="1"/>
    <col min="14035" max="14035" width="25.26953125" style="34" customWidth="1"/>
    <col min="14036" max="14036" width="16.54296875" style="34" customWidth="1"/>
    <col min="14037" max="14037" width="21.26953125" style="34" customWidth="1"/>
    <col min="14038" max="14038" width="8.81640625" style="34" customWidth="1"/>
    <col min="14039" max="14286" width="8.7265625" style="34"/>
    <col min="14287" max="14287" width="6" style="34" customWidth="1"/>
    <col min="14288" max="14288" width="23.453125" style="34" customWidth="1"/>
    <col min="14289" max="14289" width="10" style="34" customWidth="1"/>
    <col min="14290" max="14290" width="27.7265625" style="34" customWidth="1"/>
    <col min="14291" max="14291" width="25.26953125" style="34" customWidth="1"/>
    <col min="14292" max="14292" width="16.54296875" style="34" customWidth="1"/>
    <col min="14293" max="14293" width="21.26953125" style="34" customWidth="1"/>
    <col min="14294" max="14294" width="8.81640625" style="34" customWidth="1"/>
    <col min="14295" max="14542" width="8.7265625" style="34"/>
    <col min="14543" max="14543" width="6" style="34" customWidth="1"/>
    <col min="14544" max="14544" width="23.453125" style="34" customWidth="1"/>
    <col min="14545" max="14545" width="10" style="34" customWidth="1"/>
    <col min="14546" max="14546" width="27.7265625" style="34" customWidth="1"/>
    <col min="14547" max="14547" width="25.26953125" style="34" customWidth="1"/>
    <col min="14548" max="14548" width="16.54296875" style="34" customWidth="1"/>
    <col min="14549" max="14549" width="21.26953125" style="34" customWidth="1"/>
    <col min="14550" max="14550" width="8.81640625" style="34" customWidth="1"/>
    <col min="14551" max="14798" width="8.7265625" style="34"/>
    <col min="14799" max="14799" width="6" style="34" customWidth="1"/>
    <col min="14800" max="14800" width="23.453125" style="34" customWidth="1"/>
    <col min="14801" max="14801" width="10" style="34" customWidth="1"/>
    <col min="14802" max="14802" width="27.7265625" style="34" customWidth="1"/>
    <col min="14803" max="14803" width="25.26953125" style="34" customWidth="1"/>
    <col min="14804" max="14804" width="16.54296875" style="34" customWidth="1"/>
    <col min="14805" max="14805" width="21.26953125" style="34" customWidth="1"/>
    <col min="14806" max="14806" width="8.81640625" style="34" customWidth="1"/>
    <col min="14807" max="15054" width="8.7265625" style="34"/>
    <col min="15055" max="15055" width="6" style="34" customWidth="1"/>
    <col min="15056" max="15056" width="23.453125" style="34" customWidth="1"/>
    <col min="15057" max="15057" width="10" style="34" customWidth="1"/>
    <col min="15058" max="15058" width="27.7265625" style="34" customWidth="1"/>
    <col min="15059" max="15059" width="25.26953125" style="34" customWidth="1"/>
    <col min="15060" max="15060" width="16.54296875" style="34" customWidth="1"/>
    <col min="15061" max="15061" width="21.26953125" style="34" customWidth="1"/>
    <col min="15062" max="15062" width="8.81640625" style="34" customWidth="1"/>
    <col min="15063" max="15310" width="8.7265625" style="34"/>
    <col min="15311" max="15311" width="6" style="34" customWidth="1"/>
    <col min="15312" max="15312" width="23.453125" style="34" customWidth="1"/>
    <col min="15313" max="15313" width="10" style="34" customWidth="1"/>
    <col min="15314" max="15314" width="27.7265625" style="34" customWidth="1"/>
    <col min="15315" max="15315" width="25.26953125" style="34" customWidth="1"/>
    <col min="15316" max="15316" width="16.54296875" style="34" customWidth="1"/>
    <col min="15317" max="15317" width="21.26953125" style="34" customWidth="1"/>
    <col min="15318" max="15318" width="8.81640625" style="34" customWidth="1"/>
    <col min="15319" max="15566" width="8.7265625" style="34"/>
    <col min="15567" max="15567" width="6" style="34" customWidth="1"/>
    <col min="15568" max="15568" width="23.453125" style="34" customWidth="1"/>
    <col min="15569" max="15569" width="10" style="34" customWidth="1"/>
    <col min="15570" max="15570" width="27.7265625" style="34" customWidth="1"/>
    <col min="15571" max="15571" width="25.26953125" style="34" customWidth="1"/>
    <col min="15572" max="15572" width="16.54296875" style="34" customWidth="1"/>
    <col min="15573" max="15573" width="21.26953125" style="34" customWidth="1"/>
    <col min="15574" max="15574" width="8.81640625" style="34" customWidth="1"/>
    <col min="15575" max="15822" width="8.7265625" style="34"/>
    <col min="15823" max="15823" width="6" style="34" customWidth="1"/>
    <col min="15824" max="15824" width="23.453125" style="34" customWidth="1"/>
    <col min="15825" max="15825" width="10" style="34" customWidth="1"/>
    <col min="15826" max="15826" width="27.7265625" style="34" customWidth="1"/>
    <col min="15827" max="15827" width="25.26953125" style="34" customWidth="1"/>
    <col min="15828" max="15828" width="16.54296875" style="34" customWidth="1"/>
    <col min="15829" max="15829" width="21.26953125" style="34" customWidth="1"/>
    <col min="15830" max="15830" width="8.81640625" style="34" customWidth="1"/>
    <col min="15831" max="16078" width="8.7265625" style="34"/>
    <col min="16079" max="16079" width="6" style="34" customWidth="1"/>
    <col min="16080" max="16080" width="23.453125" style="34" customWidth="1"/>
    <col min="16081" max="16081" width="10" style="34" customWidth="1"/>
    <col min="16082" max="16082" width="27.7265625" style="34" customWidth="1"/>
    <col min="16083" max="16083" width="25.26953125" style="34" customWidth="1"/>
    <col min="16084" max="16084" width="16.54296875" style="34" customWidth="1"/>
    <col min="16085" max="16085" width="21.26953125" style="34" customWidth="1"/>
    <col min="16086" max="16086" width="8.81640625" style="34" customWidth="1"/>
    <col min="16087" max="16327" width="8.7265625" style="34"/>
    <col min="16328" max="16384" width="9.1796875" style="34" customWidth="1"/>
  </cols>
  <sheetData>
    <row r="1" spans="1:52" s="4" customFormat="1" ht="17.5" x14ac:dyDescent="0.35">
      <c r="A1" s="1211" t="s">
        <v>236</v>
      </c>
      <c r="B1" s="1211"/>
      <c r="C1" s="1211"/>
      <c r="D1" s="1212" t="s">
        <v>1</v>
      </c>
      <c r="E1" s="1212"/>
      <c r="F1" s="1212"/>
      <c r="G1" s="1212"/>
      <c r="H1" s="1212"/>
      <c r="I1" s="1212"/>
      <c r="J1" s="728"/>
      <c r="K1" s="728"/>
      <c r="L1" s="728"/>
      <c r="M1" s="728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2" s="4" customFormat="1" ht="17.5" x14ac:dyDescent="0.35">
      <c r="A2" s="1213" t="s">
        <v>7</v>
      </c>
      <c r="B2" s="1213"/>
      <c r="C2" s="1213"/>
      <c r="D2" s="1212" t="s">
        <v>3</v>
      </c>
      <c r="E2" s="1212"/>
      <c r="F2" s="1212"/>
      <c r="G2" s="1212"/>
      <c r="H2" s="1212"/>
      <c r="I2" s="1212"/>
      <c r="J2" s="728"/>
      <c r="K2" s="728"/>
      <c r="L2" s="728"/>
      <c r="M2" s="728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2" s="5" customFormat="1" ht="20.25" customHeight="1" x14ac:dyDescent="0.4">
      <c r="A3" s="1214" t="s">
        <v>558</v>
      </c>
      <c r="B3" s="1214"/>
      <c r="C3" s="1214"/>
      <c r="D3" s="1214"/>
      <c r="E3" s="1214"/>
      <c r="F3" s="1214"/>
      <c r="G3" s="1214"/>
      <c r="H3" s="1214"/>
      <c r="I3" s="1214"/>
      <c r="J3" s="1214"/>
      <c r="K3" s="1214"/>
      <c r="L3" s="1214"/>
      <c r="M3" s="1214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2" s="5" customFormat="1" ht="16.5" x14ac:dyDescent="0.35">
      <c r="A4" s="6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5">
        <f>54-18</f>
        <v>36</v>
      </c>
      <c r="AV4" s="5">
        <f>51-17</f>
        <v>34</v>
      </c>
    </row>
    <row r="5" spans="1:52" s="5" customFormat="1" ht="33" customHeight="1" x14ac:dyDescent="0.25">
      <c r="A5" s="1215" t="s">
        <v>0</v>
      </c>
      <c r="B5" s="1215" t="s">
        <v>4</v>
      </c>
      <c r="C5" s="1215" t="s">
        <v>74</v>
      </c>
      <c r="D5" s="1215" t="s">
        <v>70</v>
      </c>
      <c r="E5" s="1299" t="s">
        <v>247</v>
      </c>
      <c r="F5" s="1299"/>
      <c r="G5" s="1299"/>
      <c r="H5" s="1299"/>
      <c r="I5" s="1291" t="s">
        <v>114</v>
      </c>
      <c r="J5" s="1292" t="s">
        <v>422</v>
      </c>
      <c r="K5" s="1293"/>
      <c r="L5" s="1292" t="s">
        <v>181</v>
      </c>
      <c r="M5" s="1293"/>
      <c r="N5" s="1294" t="s">
        <v>111</v>
      </c>
      <c r="O5" s="1294"/>
      <c r="P5" s="1300" t="s">
        <v>108</v>
      </c>
      <c r="Q5" s="1301"/>
      <c r="R5" s="1300" t="s">
        <v>112</v>
      </c>
      <c r="S5" s="1305"/>
      <c r="T5" s="1305"/>
      <c r="U5" s="1305"/>
      <c r="V5" s="1301"/>
      <c r="W5" s="1291" t="s">
        <v>115</v>
      </c>
      <c r="X5" s="1163" t="s">
        <v>86</v>
      </c>
      <c r="Y5" s="1299" t="s">
        <v>116</v>
      </c>
      <c r="Z5" s="1299"/>
      <c r="AA5" s="1299"/>
      <c r="AB5" s="1299"/>
      <c r="AC5" s="1291" t="s">
        <v>114</v>
      </c>
      <c r="AD5" s="1291" t="s">
        <v>181</v>
      </c>
      <c r="AE5" s="1291"/>
      <c r="AF5" s="1302" t="s">
        <v>111</v>
      </c>
      <c r="AG5" s="1302"/>
      <c r="AH5" s="1215" t="s">
        <v>108</v>
      </c>
      <c r="AI5" s="1215"/>
      <c r="AJ5" s="1215" t="s">
        <v>113</v>
      </c>
      <c r="AK5" s="1215"/>
      <c r="AL5" s="1215"/>
      <c r="AM5" s="1215"/>
      <c r="AN5" s="1215"/>
      <c r="AO5" s="1291" t="s">
        <v>115</v>
      </c>
      <c r="AP5" s="1163" t="s">
        <v>86</v>
      </c>
      <c r="AQ5" s="12"/>
      <c r="AR5" s="12" t="s">
        <v>184</v>
      </c>
      <c r="AS5" s="12" t="s">
        <v>185</v>
      </c>
      <c r="AT5" s="12" t="s">
        <v>186</v>
      </c>
      <c r="AU5" s="763" t="s">
        <v>187</v>
      </c>
      <c r="AV5" s="763" t="s">
        <v>188</v>
      </c>
      <c r="AW5" s="763" t="s">
        <v>189</v>
      </c>
      <c r="AX5" s="1163" t="s">
        <v>581</v>
      </c>
      <c r="AY5" s="1163" t="s">
        <v>582</v>
      </c>
    </row>
    <row r="6" spans="1:52" s="5" customFormat="1" ht="89.5" customHeight="1" x14ac:dyDescent="0.25">
      <c r="A6" s="1215"/>
      <c r="B6" s="1215"/>
      <c r="C6" s="1215"/>
      <c r="D6" s="1215"/>
      <c r="E6" s="1215" t="s">
        <v>248</v>
      </c>
      <c r="F6" s="1215"/>
      <c r="G6" s="1306" t="s">
        <v>150</v>
      </c>
      <c r="H6" s="1306"/>
      <c r="I6" s="1291"/>
      <c r="J6" s="1297" t="s">
        <v>182</v>
      </c>
      <c r="K6" s="1297" t="s">
        <v>423</v>
      </c>
      <c r="L6" s="1297" t="s">
        <v>182</v>
      </c>
      <c r="M6" s="1297" t="s">
        <v>101</v>
      </c>
      <c r="N6" s="1215" t="s">
        <v>119</v>
      </c>
      <c r="O6" s="1295" t="s">
        <v>101</v>
      </c>
      <c r="P6" s="1295" t="s">
        <v>117</v>
      </c>
      <c r="Q6" s="1295" t="s">
        <v>101</v>
      </c>
      <c r="R6" s="1304" t="s">
        <v>103</v>
      </c>
      <c r="S6" s="1304" t="s">
        <v>104</v>
      </c>
      <c r="T6" s="1304" t="s">
        <v>105</v>
      </c>
      <c r="U6" s="1304" t="s">
        <v>106</v>
      </c>
      <c r="V6" s="1304" t="s">
        <v>107</v>
      </c>
      <c r="W6" s="1291"/>
      <c r="X6" s="1163"/>
      <c r="Y6" s="1215" t="s">
        <v>245</v>
      </c>
      <c r="Z6" s="1215"/>
      <c r="AA6" s="1303" t="s">
        <v>150</v>
      </c>
      <c r="AB6" s="1303"/>
      <c r="AC6" s="1291"/>
      <c r="AD6" s="1291" t="s">
        <v>182</v>
      </c>
      <c r="AE6" s="1291" t="s">
        <v>101</v>
      </c>
      <c r="AF6" s="1215" t="s">
        <v>119</v>
      </c>
      <c r="AG6" s="1215" t="s">
        <v>101</v>
      </c>
      <c r="AH6" s="1215" t="s">
        <v>117</v>
      </c>
      <c r="AI6" s="1215" t="s">
        <v>101</v>
      </c>
      <c r="AJ6" s="1304" t="s">
        <v>103</v>
      </c>
      <c r="AK6" s="1304" t="s">
        <v>104</v>
      </c>
      <c r="AL6" s="1304" t="s">
        <v>105</v>
      </c>
      <c r="AM6" s="1304" t="s">
        <v>106</v>
      </c>
      <c r="AN6" s="1306" t="s">
        <v>107</v>
      </c>
      <c r="AO6" s="1291"/>
      <c r="AP6" s="1163"/>
      <c r="AQ6" s="12"/>
      <c r="AR6" s="12" t="s">
        <v>190</v>
      </c>
      <c r="AS6" s="12" t="s">
        <v>190</v>
      </c>
      <c r="AT6" s="12" t="s">
        <v>190</v>
      </c>
      <c r="AU6" s="12"/>
      <c r="AV6" s="12"/>
      <c r="AW6" s="12"/>
      <c r="AX6" s="1163"/>
      <c r="AY6" s="1163"/>
    </row>
    <row r="7" spans="1:52" s="5" customFormat="1" ht="65.150000000000006" customHeight="1" x14ac:dyDescent="0.25">
      <c r="A7" s="1215"/>
      <c r="B7" s="1215"/>
      <c r="C7" s="1215"/>
      <c r="D7" s="1215"/>
      <c r="E7" s="730" t="s">
        <v>183</v>
      </c>
      <c r="F7" s="730" t="s">
        <v>5</v>
      </c>
      <c r="G7" s="730" t="s">
        <v>89</v>
      </c>
      <c r="H7" s="730" t="s">
        <v>2</v>
      </c>
      <c r="I7" s="1291"/>
      <c r="J7" s="1298"/>
      <c r="K7" s="1298"/>
      <c r="L7" s="1298"/>
      <c r="M7" s="1298"/>
      <c r="N7" s="1215"/>
      <c r="O7" s="1296"/>
      <c r="P7" s="1296"/>
      <c r="Q7" s="1296"/>
      <c r="R7" s="1304"/>
      <c r="S7" s="1304"/>
      <c r="T7" s="1304"/>
      <c r="U7" s="1304"/>
      <c r="V7" s="1304"/>
      <c r="W7" s="1291"/>
      <c r="X7" s="1163"/>
      <c r="Y7" s="822" t="s">
        <v>118</v>
      </c>
      <c r="Z7" s="822" t="s">
        <v>5</v>
      </c>
      <c r="AA7" s="822" t="s">
        <v>89</v>
      </c>
      <c r="AB7" s="822" t="s">
        <v>2</v>
      </c>
      <c r="AC7" s="1291"/>
      <c r="AD7" s="1291"/>
      <c r="AE7" s="1291"/>
      <c r="AF7" s="1215"/>
      <c r="AG7" s="1215"/>
      <c r="AH7" s="1215"/>
      <c r="AI7" s="1215"/>
      <c r="AJ7" s="1304"/>
      <c r="AK7" s="1304"/>
      <c r="AL7" s="1304"/>
      <c r="AM7" s="1304"/>
      <c r="AN7" s="1306"/>
      <c r="AO7" s="1291"/>
      <c r="AP7" s="1163"/>
      <c r="AQ7" s="12"/>
      <c r="AR7" s="12"/>
      <c r="AS7" s="12" t="s">
        <v>191</v>
      </c>
      <c r="AT7" s="12"/>
      <c r="AU7" s="12">
        <f>SUM(AU10:AU69)</f>
        <v>1074</v>
      </c>
      <c r="AV7" s="12" t="e">
        <f>SUM(AV10:AV69)</f>
        <v>#VALUE!</v>
      </c>
      <c r="AW7" s="12" t="e">
        <f>AV7+AU7</f>
        <v>#VALUE!</v>
      </c>
      <c r="AX7" s="1163"/>
      <c r="AY7" s="1163"/>
    </row>
    <row r="8" spans="1:52" s="36" customFormat="1" ht="15" x14ac:dyDescent="0.3">
      <c r="A8" s="730">
        <v>1</v>
      </c>
      <c r="B8" s="730">
        <v>2</v>
      </c>
      <c r="C8" s="730">
        <v>3</v>
      </c>
      <c r="D8" s="730">
        <v>4</v>
      </c>
      <c r="E8" s="730">
        <v>5</v>
      </c>
      <c r="F8" s="730">
        <v>6</v>
      </c>
      <c r="G8" s="730">
        <v>7</v>
      </c>
      <c r="H8" s="730">
        <v>8</v>
      </c>
      <c r="I8" s="113">
        <v>9</v>
      </c>
      <c r="J8" s="113">
        <v>10</v>
      </c>
      <c r="K8" s="113">
        <v>11</v>
      </c>
      <c r="L8" s="113">
        <v>12</v>
      </c>
      <c r="M8" s="113">
        <v>13</v>
      </c>
      <c r="N8" s="113">
        <v>14</v>
      </c>
      <c r="O8" s="113">
        <v>15</v>
      </c>
      <c r="P8" s="730">
        <v>16</v>
      </c>
      <c r="Q8" s="730">
        <v>16</v>
      </c>
      <c r="R8" s="117">
        <v>17</v>
      </c>
      <c r="S8" s="730">
        <v>18</v>
      </c>
      <c r="T8" s="117">
        <v>19</v>
      </c>
      <c r="U8" s="730">
        <v>20</v>
      </c>
      <c r="V8" s="117">
        <v>21</v>
      </c>
      <c r="W8" s="730">
        <v>22</v>
      </c>
      <c r="X8" s="746">
        <v>23</v>
      </c>
      <c r="Y8" s="822">
        <v>23</v>
      </c>
      <c r="Z8" s="117">
        <v>24</v>
      </c>
      <c r="AA8" s="822">
        <v>25</v>
      </c>
      <c r="AB8" s="117">
        <v>26</v>
      </c>
      <c r="AC8" s="824">
        <v>27</v>
      </c>
      <c r="AD8" s="117">
        <v>28</v>
      </c>
      <c r="AE8" s="824">
        <v>29</v>
      </c>
      <c r="AF8" s="117">
        <v>30</v>
      </c>
      <c r="AG8" s="787">
        <v>31</v>
      </c>
      <c r="AH8" s="117">
        <v>32</v>
      </c>
      <c r="AI8" s="822">
        <v>33</v>
      </c>
      <c r="AJ8" s="747">
        <v>34</v>
      </c>
      <c r="AK8" s="747">
        <v>35</v>
      </c>
      <c r="AL8" s="747">
        <v>36</v>
      </c>
      <c r="AM8" s="747">
        <v>37</v>
      </c>
      <c r="AN8" s="747">
        <v>38</v>
      </c>
      <c r="AO8" s="748">
        <v>39</v>
      </c>
      <c r="AP8" s="747">
        <v>40</v>
      </c>
      <c r="AQ8" s="747"/>
      <c r="AR8" s="747"/>
      <c r="AS8" s="747"/>
      <c r="AT8" s="747"/>
      <c r="AU8" s="747"/>
      <c r="AV8" s="747"/>
      <c r="AW8" s="747"/>
      <c r="AX8" s="747"/>
      <c r="AY8" s="747"/>
    </row>
    <row r="9" spans="1:52" s="5" customFormat="1" ht="15" x14ac:dyDescent="0.3">
      <c r="A9" s="730"/>
      <c r="B9" s="749" t="s">
        <v>9</v>
      </c>
      <c r="C9" s="730"/>
      <c r="D9" s="730"/>
      <c r="E9" s="730"/>
      <c r="F9" s="730"/>
      <c r="G9" s="730"/>
      <c r="H9" s="730"/>
      <c r="I9" s="113"/>
      <c r="J9" s="113"/>
      <c r="K9" s="113"/>
      <c r="L9" s="113"/>
      <c r="M9" s="113"/>
      <c r="N9" s="12"/>
      <c r="O9" s="12"/>
      <c r="P9" s="12"/>
      <c r="Q9" s="12"/>
      <c r="R9" s="12"/>
      <c r="S9" s="12"/>
      <c r="T9" s="12"/>
      <c r="U9" s="12"/>
      <c r="V9" s="12"/>
      <c r="W9" s="750"/>
      <c r="X9" s="78"/>
      <c r="Y9" s="822"/>
      <c r="Z9" s="822"/>
      <c r="AA9" s="822"/>
      <c r="AB9" s="822"/>
      <c r="AC9" s="824"/>
      <c r="AD9" s="824"/>
      <c r="AE9" s="824"/>
      <c r="AF9" s="12"/>
      <c r="AG9" s="12"/>
      <c r="AH9" s="12"/>
      <c r="AI9" s="12"/>
      <c r="AJ9" s="12"/>
      <c r="AK9" s="12"/>
      <c r="AL9" s="12"/>
      <c r="AM9" s="12"/>
      <c r="AN9" s="12"/>
      <c r="AO9" s="750"/>
      <c r="AP9" s="12"/>
      <c r="AQ9" s="12"/>
      <c r="AR9" s="12"/>
      <c r="AS9" s="12"/>
      <c r="AT9" s="12"/>
      <c r="AU9" s="12"/>
      <c r="AV9" s="12"/>
      <c r="AW9" s="12"/>
      <c r="AX9" s="12"/>
      <c r="AY9" s="12"/>
    </row>
    <row r="10" spans="1:52" s="123" customFormat="1" ht="18.5" x14ac:dyDescent="0.35">
      <c r="A10" s="18">
        <v>1</v>
      </c>
      <c r="B10" s="109" t="s">
        <v>87</v>
      </c>
      <c r="C10" s="18" t="s">
        <v>91</v>
      </c>
      <c r="D10" s="18" t="s">
        <v>75</v>
      </c>
      <c r="E10" s="19"/>
      <c r="F10" s="18"/>
      <c r="G10" s="19" t="s">
        <v>192</v>
      </c>
      <c r="H10" s="18">
        <v>15</v>
      </c>
      <c r="I10" s="128">
        <f>F10+H10</f>
        <v>15</v>
      </c>
      <c r="J10" s="128"/>
      <c r="K10" s="128"/>
      <c r="L10" s="128" t="s">
        <v>207</v>
      </c>
      <c r="M10" s="128">
        <v>3</v>
      </c>
      <c r="N10" s="19"/>
      <c r="O10" s="18"/>
      <c r="P10" s="19"/>
      <c r="Q10" s="18"/>
      <c r="R10" s="78"/>
      <c r="S10" s="78"/>
      <c r="T10" s="78"/>
      <c r="U10" s="78"/>
      <c r="V10" s="78"/>
      <c r="W10" s="751">
        <f>I10+K10+M10+O10+Q10+R10+S10+T10+U10+V10</f>
        <v>18</v>
      </c>
      <c r="X10" s="1098">
        <f>W10-17</f>
        <v>1</v>
      </c>
      <c r="Y10" s="19"/>
      <c r="Z10" s="18"/>
      <c r="AA10" s="19" t="s">
        <v>192</v>
      </c>
      <c r="AB10" s="18">
        <v>15</v>
      </c>
      <c r="AC10" s="125">
        <f t="shared" ref="AC10:AC54" si="0">Z10+AB10</f>
        <v>15</v>
      </c>
      <c r="AD10" s="125" t="s">
        <v>201</v>
      </c>
      <c r="AE10" s="125">
        <v>3</v>
      </c>
      <c r="AF10" s="19"/>
      <c r="AG10" s="18"/>
      <c r="AH10" s="19"/>
      <c r="AI10" s="18"/>
      <c r="AJ10" s="78"/>
      <c r="AK10" s="78"/>
      <c r="AL10" s="78"/>
      <c r="AM10" s="78"/>
      <c r="AN10" s="78"/>
      <c r="AO10" s="752">
        <f t="shared" ref="AO10:AO54" si="1">AC10+AE10+AG10+AI10+AJ10+AK10+AL10+AM10+AN10</f>
        <v>18</v>
      </c>
      <c r="AP10" s="78"/>
      <c r="AQ10" s="78"/>
      <c r="AR10" s="78">
        <f t="shared" ref="AR10:AR54" si="2">I10+M10</f>
        <v>18</v>
      </c>
      <c r="AS10" s="1099">
        <f t="shared" ref="AS10:AS54" si="3">AR10+O10</f>
        <v>18</v>
      </c>
      <c r="AT10" s="78">
        <f t="shared" ref="AT10:AT54" si="4">AR10</f>
        <v>18</v>
      </c>
      <c r="AU10" s="78">
        <f t="shared" ref="AU10:AU54" si="5">(((I10+M10)*18)-(17*18))+(O10*10)+Q10+R10+S10+T10+U10+V10</f>
        <v>18</v>
      </c>
      <c r="AV10" s="78">
        <f>(((AC10+AE10)*17)-(17*17))+(AG10*17)+AI10+AJ10+AK10+AL10+AM10+AN10</f>
        <v>17</v>
      </c>
      <c r="AW10" s="78">
        <f t="shared" ref="AW10:AW54" si="6">AU10+AV10</f>
        <v>35</v>
      </c>
      <c r="AX10" s="78">
        <f>(I10+K10+M10+Q10)-15-2</f>
        <v>1</v>
      </c>
      <c r="AY10" s="78">
        <f>O10+R10</f>
        <v>0</v>
      </c>
    </row>
    <row r="11" spans="1:52" s="123" customFormat="1" ht="165" x14ac:dyDescent="0.35">
      <c r="A11" s="18">
        <v>2</v>
      </c>
      <c r="B11" s="109" t="s">
        <v>60</v>
      </c>
      <c r="C11" s="19" t="s">
        <v>57</v>
      </c>
      <c r="D11" s="18" t="s">
        <v>72</v>
      </c>
      <c r="E11" s="19" t="s">
        <v>410</v>
      </c>
      <c r="F11" s="18">
        <v>7</v>
      </c>
      <c r="G11" s="19" t="s">
        <v>148</v>
      </c>
      <c r="H11" s="18">
        <v>13</v>
      </c>
      <c r="I11" s="125">
        <f t="shared" ref="I11" si="7">F11+H11</f>
        <v>20</v>
      </c>
      <c r="J11" s="125"/>
      <c r="K11" s="125"/>
      <c r="L11" s="128"/>
      <c r="M11" s="128"/>
      <c r="N11" s="19">
        <v>0</v>
      </c>
      <c r="O11" s="18">
        <v>0</v>
      </c>
      <c r="P11" s="19"/>
      <c r="Q11" s="18"/>
      <c r="R11" s="753"/>
      <c r="S11" s="753"/>
      <c r="T11" s="753">
        <v>0</v>
      </c>
      <c r="U11" s="753">
        <v>0</v>
      </c>
      <c r="V11" s="753">
        <v>0</v>
      </c>
      <c r="W11" s="751">
        <f t="shared" ref="W11:W74" si="8">I11+K11+M11+O11+Q11+R11+S11+T11+U11+V11</f>
        <v>20</v>
      </c>
      <c r="X11" s="1098">
        <f t="shared" ref="X11:X68" si="9">W11-17</f>
        <v>3</v>
      </c>
      <c r="Y11" s="19" t="s">
        <v>147</v>
      </c>
      <c r="Z11" s="18">
        <v>7</v>
      </c>
      <c r="AA11" s="19" t="s">
        <v>148</v>
      </c>
      <c r="AB11" s="18">
        <v>13</v>
      </c>
      <c r="AC11" s="125">
        <f t="shared" si="0"/>
        <v>20</v>
      </c>
      <c r="AD11" s="128"/>
      <c r="AE11" s="128"/>
      <c r="AF11" s="19">
        <v>0</v>
      </c>
      <c r="AG11" s="18">
        <v>0</v>
      </c>
      <c r="AH11" s="19"/>
      <c r="AI11" s="18"/>
      <c r="AJ11" s="753">
        <v>0</v>
      </c>
      <c r="AK11" s="753">
        <v>0</v>
      </c>
      <c r="AL11" s="753">
        <v>0</v>
      </c>
      <c r="AM11" s="753">
        <v>0</v>
      </c>
      <c r="AN11" s="753">
        <v>0</v>
      </c>
      <c r="AO11" s="752">
        <f t="shared" si="1"/>
        <v>20</v>
      </c>
      <c r="AP11" s="754" t="s">
        <v>149</v>
      </c>
      <c r="AQ11" s="78"/>
      <c r="AR11" s="78">
        <f t="shared" si="2"/>
        <v>20</v>
      </c>
      <c r="AS11" s="1099">
        <f t="shared" si="3"/>
        <v>20</v>
      </c>
      <c r="AT11" s="78">
        <f t="shared" si="4"/>
        <v>20</v>
      </c>
      <c r="AU11" s="78">
        <f t="shared" si="5"/>
        <v>54</v>
      </c>
      <c r="AV11" s="78">
        <f>(((AC11+AE11)*17)-(17*17))+(AG11*17)+AI11+AJ11+AK11+AL11+AM11+AN11</f>
        <v>51</v>
      </c>
      <c r="AW11" s="78">
        <f t="shared" si="6"/>
        <v>105</v>
      </c>
      <c r="AX11" s="78">
        <f>(I11+K11+M11+Q11)-13-4</f>
        <v>3</v>
      </c>
      <c r="AY11" s="78">
        <f t="shared" ref="AY11:AY74" si="10">O11+R11</f>
        <v>0</v>
      </c>
    </row>
    <row r="12" spans="1:52" s="123" customFormat="1" ht="46.5" x14ac:dyDescent="0.35">
      <c r="A12" s="18">
        <v>3</v>
      </c>
      <c r="B12" s="23" t="s">
        <v>21</v>
      </c>
      <c r="C12" s="19" t="s">
        <v>57</v>
      </c>
      <c r="D12" s="18" t="s">
        <v>76</v>
      </c>
      <c r="E12" s="17"/>
      <c r="F12" s="19"/>
      <c r="G12" s="19" t="s">
        <v>148</v>
      </c>
      <c r="H12" s="19">
        <v>13</v>
      </c>
      <c r="I12" s="125">
        <f>F12+H12</f>
        <v>13</v>
      </c>
      <c r="J12" s="125"/>
      <c r="K12" s="125"/>
      <c r="L12" s="738" t="s">
        <v>399</v>
      </c>
      <c r="M12" s="125">
        <v>6</v>
      </c>
      <c r="N12" s="19"/>
      <c r="O12" s="18"/>
      <c r="P12" s="19"/>
      <c r="Q12" s="18"/>
      <c r="R12" s="78"/>
      <c r="S12" s="78"/>
      <c r="T12" s="78"/>
      <c r="U12" s="78"/>
      <c r="V12" s="78"/>
      <c r="W12" s="751">
        <f t="shared" si="8"/>
        <v>19</v>
      </c>
      <c r="X12" s="1098">
        <f t="shared" si="9"/>
        <v>2</v>
      </c>
      <c r="Y12" s="78"/>
      <c r="Z12" s="752">
        <f>N12+P12+R12+T12+U12+V12+W12+X12+Y12</f>
        <v>21</v>
      </c>
      <c r="AA12" s="19" t="s">
        <v>148</v>
      </c>
      <c r="AB12" s="19">
        <v>13</v>
      </c>
      <c r="AC12" s="125">
        <f t="shared" si="0"/>
        <v>34</v>
      </c>
      <c r="AD12" s="149" t="s">
        <v>210</v>
      </c>
      <c r="AE12" s="125">
        <v>6</v>
      </c>
      <c r="AF12" s="19"/>
      <c r="AG12" s="18"/>
      <c r="AH12" s="19"/>
      <c r="AI12" s="18"/>
      <c r="AJ12" s="78"/>
      <c r="AK12" s="78"/>
      <c r="AL12" s="78"/>
      <c r="AM12" s="78"/>
      <c r="AN12" s="78"/>
      <c r="AO12" s="752">
        <f t="shared" si="1"/>
        <v>40</v>
      </c>
      <c r="AP12" s="825"/>
      <c r="AQ12" s="78"/>
      <c r="AR12" s="78">
        <f t="shared" si="2"/>
        <v>19</v>
      </c>
      <c r="AS12" s="1099">
        <f t="shared" si="3"/>
        <v>19</v>
      </c>
      <c r="AT12" s="78">
        <f t="shared" si="4"/>
        <v>19</v>
      </c>
      <c r="AU12" s="78">
        <f t="shared" si="5"/>
        <v>36</v>
      </c>
      <c r="AV12" s="78">
        <f>(((AC12+AE12)*17)-(17*17))+(AG12*17)+AI12+AJ12+AK12+AL12+AM12+AN12</f>
        <v>391</v>
      </c>
      <c r="AW12" s="78">
        <f t="shared" si="6"/>
        <v>427</v>
      </c>
      <c r="AX12" s="78">
        <f>(I12+K12+M12+Q12)-13-4</f>
        <v>2</v>
      </c>
      <c r="AY12" s="78">
        <f t="shared" si="10"/>
        <v>0</v>
      </c>
    </row>
    <row r="13" spans="1:52" s="32" customFormat="1" ht="18.5" x14ac:dyDescent="0.35">
      <c r="A13" s="756" t="s">
        <v>10</v>
      </c>
      <c r="B13" s="24" t="s">
        <v>51</v>
      </c>
      <c r="C13" s="23"/>
      <c r="D13" s="18"/>
      <c r="E13" s="216"/>
      <c r="F13" s="109"/>
      <c r="G13" s="18"/>
      <c r="H13" s="216"/>
      <c r="I13" s="125">
        <f t="shared" ref="I13:I73" si="11">F13+H13</f>
        <v>0</v>
      </c>
      <c r="J13" s="18"/>
      <c r="K13" s="18"/>
      <c r="L13" s="19"/>
      <c r="M13" s="18"/>
      <c r="N13" s="125"/>
      <c r="O13" s="125"/>
      <c r="P13" s="125"/>
      <c r="Q13" s="19"/>
      <c r="R13" s="78"/>
      <c r="S13" s="109"/>
      <c r="T13" s="757"/>
      <c r="U13" s="757"/>
      <c r="V13" s="757"/>
      <c r="W13" s="751"/>
      <c r="X13" s="1098"/>
      <c r="Y13" s="757"/>
      <c r="Z13" s="752"/>
      <c r="AA13" s="19"/>
      <c r="AB13" s="23"/>
      <c r="AC13" s="125"/>
      <c r="AD13" s="146"/>
      <c r="AE13" s="146"/>
      <c r="AF13" s="29"/>
      <c r="AG13" s="29"/>
      <c r="AH13" s="29"/>
      <c r="AI13" s="29"/>
      <c r="AJ13" s="29"/>
      <c r="AK13" s="29"/>
      <c r="AL13" s="29"/>
      <c r="AM13" s="29"/>
      <c r="AN13" s="29"/>
      <c r="AO13" s="752"/>
      <c r="AP13" s="29"/>
      <c r="AQ13" s="29"/>
      <c r="AR13" s="78"/>
      <c r="AS13" s="1099"/>
      <c r="AT13" s="78"/>
      <c r="AU13" s="78"/>
      <c r="AV13" s="78"/>
      <c r="AW13" s="78"/>
      <c r="AX13" s="78"/>
      <c r="AY13" s="78"/>
    </row>
    <row r="14" spans="1:52" s="739" customFormat="1" ht="67.5" customHeight="1" x14ac:dyDescent="0.35">
      <c r="A14" s="329">
        <v>4</v>
      </c>
      <c r="B14" s="758" t="s">
        <v>13</v>
      </c>
      <c r="C14" s="758" t="s">
        <v>49</v>
      </c>
      <c r="D14" s="147" t="s">
        <v>73</v>
      </c>
      <c r="E14" s="759" t="s">
        <v>552</v>
      </c>
      <c r="F14" s="147"/>
      <c r="G14" s="384"/>
      <c r="H14" s="147"/>
      <c r="I14" s="125">
        <f t="shared" si="11"/>
        <v>0</v>
      </c>
      <c r="J14" s="147"/>
      <c r="K14" s="147"/>
      <c r="L14" s="147"/>
      <c r="M14" s="147"/>
      <c r="N14" s="760"/>
      <c r="O14" s="760"/>
      <c r="P14" s="760"/>
      <c r="Q14" s="760"/>
      <c r="R14" s="760"/>
      <c r="S14" s="760"/>
      <c r="T14" s="760"/>
      <c r="U14" s="760"/>
      <c r="V14" s="760"/>
      <c r="W14" s="751">
        <f t="shared" si="8"/>
        <v>0</v>
      </c>
      <c r="X14" s="1098">
        <v>0</v>
      </c>
      <c r="Y14" s="1100" t="s">
        <v>225</v>
      </c>
      <c r="Z14" s="128">
        <v>24</v>
      </c>
      <c r="AA14" s="771" t="s">
        <v>226</v>
      </c>
      <c r="AB14" s="128">
        <v>1</v>
      </c>
      <c r="AC14" s="125">
        <f t="shared" si="0"/>
        <v>25</v>
      </c>
      <c r="AD14" s="128"/>
      <c r="AE14" s="128"/>
      <c r="AF14" s="1101"/>
      <c r="AG14" s="1101"/>
      <c r="AH14" s="1101"/>
      <c r="AI14" s="1101"/>
      <c r="AJ14" s="1101"/>
      <c r="AK14" s="1101"/>
      <c r="AL14" s="1101"/>
      <c r="AM14" s="1101"/>
      <c r="AN14" s="1101"/>
      <c r="AO14" s="752">
        <f t="shared" si="1"/>
        <v>25</v>
      </c>
      <c r="AP14" s="1101" t="s">
        <v>151</v>
      </c>
      <c r="AQ14" s="1102"/>
      <c r="AR14" s="78">
        <f t="shared" si="2"/>
        <v>0</v>
      </c>
      <c r="AS14" s="1099">
        <f t="shared" si="3"/>
        <v>0</v>
      </c>
      <c r="AT14" s="78">
        <f t="shared" si="4"/>
        <v>0</v>
      </c>
      <c r="AU14" s="78">
        <f t="shared" si="5"/>
        <v>-306</v>
      </c>
      <c r="AV14" s="78">
        <f t="shared" ref="AV14:AV19" si="12">(((AC14+AE14)*17)-(17*17))+(AG14*17)+AI14+AJ14+AK14+AL14+AM14+AN14</f>
        <v>136</v>
      </c>
      <c r="AW14" s="78">
        <f t="shared" si="6"/>
        <v>-170</v>
      </c>
      <c r="AX14" s="78">
        <f>(I14+K14+M14+Q14)</f>
        <v>0</v>
      </c>
      <c r="AY14" s="78">
        <f t="shared" si="10"/>
        <v>0</v>
      </c>
      <c r="AZ14" s="739" t="s">
        <v>588</v>
      </c>
    </row>
    <row r="15" spans="1:52" s="739" customFormat="1" ht="68.5" customHeight="1" x14ac:dyDescent="0.35">
      <c r="A15" s="329">
        <v>5</v>
      </c>
      <c r="B15" s="758" t="s">
        <v>11</v>
      </c>
      <c r="C15" s="758" t="s">
        <v>6</v>
      </c>
      <c r="D15" s="147" t="s">
        <v>73</v>
      </c>
      <c r="E15" s="761" t="s">
        <v>559</v>
      </c>
      <c r="F15" s="147">
        <v>19</v>
      </c>
      <c r="G15" s="384"/>
      <c r="H15" s="147">
        <v>0</v>
      </c>
      <c r="I15" s="125">
        <f t="shared" si="11"/>
        <v>19</v>
      </c>
      <c r="J15" s="147"/>
      <c r="K15" s="147"/>
      <c r="L15" s="147"/>
      <c r="M15" s="147"/>
      <c r="N15" s="384" t="s">
        <v>381</v>
      </c>
      <c r="O15" s="762">
        <v>4</v>
      </c>
      <c r="P15" s="761"/>
      <c r="Q15" s="760"/>
      <c r="R15" s="760"/>
      <c r="S15" s="760"/>
      <c r="T15" s="760"/>
      <c r="U15" s="760"/>
      <c r="V15" s="760"/>
      <c r="W15" s="751">
        <f t="shared" si="8"/>
        <v>23</v>
      </c>
      <c r="X15" s="1098">
        <f t="shared" si="9"/>
        <v>6</v>
      </c>
      <c r="Y15" s="1100" t="s">
        <v>227</v>
      </c>
      <c r="Z15" s="128">
        <v>11</v>
      </c>
      <c r="AA15" s="771" t="s">
        <v>152</v>
      </c>
      <c r="AB15" s="128">
        <v>4</v>
      </c>
      <c r="AC15" s="125">
        <f t="shared" si="0"/>
        <v>15</v>
      </c>
      <c r="AD15" s="128"/>
      <c r="AE15" s="128"/>
      <c r="AF15" s="1100" t="s">
        <v>171</v>
      </c>
      <c r="AG15" s="1101">
        <v>4</v>
      </c>
      <c r="AH15" s="1100"/>
      <c r="AI15" s="1101"/>
      <c r="AJ15" s="1101"/>
      <c r="AK15" s="1101"/>
      <c r="AL15" s="1101"/>
      <c r="AM15" s="1101"/>
      <c r="AN15" s="1101"/>
      <c r="AO15" s="752">
        <f t="shared" si="1"/>
        <v>19</v>
      </c>
      <c r="AP15" s="1101"/>
      <c r="AQ15" s="1102"/>
      <c r="AR15" s="78">
        <f t="shared" si="2"/>
        <v>19</v>
      </c>
      <c r="AS15" s="1099">
        <f t="shared" si="3"/>
        <v>23</v>
      </c>
      <c r="AT15" s="78">
        <f t="shared" si="4"/>
        <v>19</v>
      </c>
      <c r="AU15" s="78">
        <f t="shared" si="5"/>
        <v>76</v>
      </c>
      <c r="AV15" s="78">
        <f t="shared" si="12"/>
        <v>34</v>
      </c>
      <c r="AW15" s="78">
        <f t="shared" si="6"/>
        <v>110</v>
      </c>
      <c r="AX15" s="78">
        <f>(I15+K15+M15+Q15)-17</f>
        <v>2</v>
      </c>
      <c r="AY15" s="78">
        <f t="shared" si="10"/>
        <v>4</v>
      </c>
    </row>
    <row r="16" spans="1:52" s="739" customFormat="1" ht="46.5" customHeight="1" x14ac:dyDescent="0.35">
      <c r="A16" s="329">
        <v>6</v>
      </c>
      <c r="B16" s="758" t="s">
        <v>12</v>
      </c>
      <c r="C16" s="758" t="s">
        <v>6</v>
      </c>
      <c r="D16" s="147" t="s">
        <v>73</v>
      </c>
      <c r="E16" s="761" t="s">
        <v>560</v>
      </c>
      <c r="F16" s="147">
        <v>16</v>
      </c>
      <c r="G16" s="384" t="s">
        <v>383</v>
      </c>
      <c r="H16" s="147">
        <v>4</v>
      </c>
      <c r="I16" s="125">
        <f t="shared" si="11"/>
        <v>20</v>
      </c>
      <c r="J16" s="147"/>
      <c r="K16" s="147"/>
      <c r="L16" s="147"/>
      <c r="M16" s="147"/>
      <c r="N16" s="384" t="s">
        <v>384</v>
      </c>
      <c r="O16" s="762">
        <v>4</v>
      </c>
      <c r="P16" s="761"/>
      <c r="Q16" s="760"/>
      <c r="R16" s="760"/>
      <c r="S16" s="760"/>
      <c r="T16" s="760"/>
      <c r="U16" s="760"/>
      <c r="V16" s="760"/>
      <c r="W16" s="751">
        <f t="shared" si="8"/>
        <v>24</v>
      </c>
      <c r="X16" s="1098">
        <f t="shared" si="9"/>
        <v>7</v>
      </c>
      <c r="Y16" s="1100" t="s">
        <v>228</v>
      </c>
      <c r="Z16" s="128">
        <v>8</v>
      </c>
      <c r="AA16" s="771" t="s">
        <v>229</v>
      </c>
      <c r="AB16" s="128">
        <v>10</v>
      </c>
      <c r="AC16" s="125">
        <f t="shared" si="0"/>
        <v>18</v>
      </c>
      <c r="AD16" s="128"/>
      <c r="AE16" s="128"/>
      <c r="AF16" s="1100" t="s">
        <v>172</v>
      </c>
      <c r="AG16" s="1101">
        <v>4</v>
      </c>
      <c r="AH16" s="1100"/>
      <c r="AI16" s="1101"/>
      <c r="AJ16" s="1101"/>
      <c r="AK16" s="1101"/>
      <c r="AL16" s="1101"/>
      <c r="AM16" s="1101"/>
      <c r="AN16" s="1101"/>
      <c r="AO16" s="752">
        <f t="shared" si="1"/>
        <v>22</v>
      </c>
      <c r="AP16" s="1101"/>
      <c r="AQ16" s="1102"/>
      <c r="AR16" s="78">
        <f t="shared" si="2"/>
        <v>20</v>
      </c>
      <c r="AS16" s="1099">
        <f t="shared" si="3"/>
        <v>24</v>
      </c>
      <c r="AT16" s="78">
        <f t="shared" si="4"/>
        <v>20</v>
      </c>
      <c r="AU16" s="78">
        <f t="shared" si="5"/>
        <v>94</v>
      </c>
      <c r="AV16" s="78">
        <f t="shared" si="12"/>
        <v>85</v>
      </c>
      <c r="AW16" s="78">
        <f t="shared" si="6"/>
        <v>179</v>
      </c>
      <c r="AX16" s="78">
        <f t="shared" ref="AX16:AX68" si="13">(I16+K16+M16+Q16)-17</f>
        <v>3</v>
      </c>
      <c r="AY16" s="78">
        <f t="shared" si="10"/>
        <v>4</v>
      </c>
    </row>
    <row r="17" spans="1:52" s="739" customFormat="1" ht="62" x14ac:dyDescent="0.35">
      <c r="A17" s="329">
        <v>7</v>
      </c>
      <c r="B17" s="758" t="s">
        <v>14</v>
      </c>
      <c r="C17" s="758" t="s">
        <v>6</v>
      </c>
      <c r="D17" s="147" t="s">
        <v>73</v>
      </c>
      <c r="E17" s="761" t="s">
        <v>561</v>
      </c>
      <c r="F17" s="147">
        <v>15</v>
      </c>
      <c r="G17" s="384" t="s">
        <v>386</v>
      </c>
      <c r="H17" s="147">
        <v>4</v>
      </c>
      <c r="I17" s="125">
        <f t="shared" si="11"/>
        <v>19</v>
      </c>
      <c r="J17" s="147"/>
      <c r="K17" s="147"/>
      <c r="L17" s="147"/>
      <c r="M17" s="147"/>
      <c r="N17" s="384" t="s">
        <v>387</v>
      </c>
      <c r="O17" s="762">
        <v>4</v>
      </c>
      <c r="P17" s="761"/>
      <c r="Q17" s="760"/>
      <c r="R17" s="760"/>
      <c r="S17" s="760"/>
      <c r="T17" s="760"/>
      <c r="U17" s="760"/>
      <c r="V17" s="760"/>
      <c r="W17" s="751">
        <f t="shared" si="8"/>
        <v>23</v>
      </c>
      <c r="X17" s="1098">
        <f t="shared" si="9"/>
        <v>6</v>
      </c>
      <c r="Y17" s="1100" t="s">
        <v>230</v>
      </c>
      <c r="Z17" s="128">
        <v>14</v>
      </c>
      <c r="AA17" s="771" t="s">
        <v>153</v>
      </c>
      <c r="AB17" s="128">
        <v>4</v>
      </c>
      <c r="AC17" s="125">
        <f t="shared" si="0"/>
        <v>18</v>
      </c>
      <c r="AD17" s="128"/>
      <c r="AE17" s="128"/>
      <c r="AF17" s="1100" t="s">
        <v>173</v>
      </c>
      <c r="AG17" s="1101">
        <v>4</v>
      </c>
      <c r="AH17" s="1100"/>
      <c r="AI17" s="1101"/>
      <c r="AJ17" s="1101"/>
      <c r="AK17" s="1101"/>
      <c r="AL17" s="1101"/>
      <c r="AM17" s="1101"/>
      <c r="AN17" s="1101"/>
      <c r="AO17" s="752">
        <f t="shared" si="1"/>
        <v>22</v>
      </c>
      <c r="AP17" s="1101"/>
      <c r="AQ17" s="1102"/>
      <c r="AR17" s="78">
        <f t="shared" si="2"/>
        <v>19</v>
      </c>
      <c r="AS17" s="1099">
        <f t="shared" si="3"/>
        <v>23</v>
      </c>
      <c r="AT17" s="78">
        <f t="shared" si="4"/>
        <v>19</v>
      </c>
      <c r="AU17" s="78">
        <f t="shared" si="5"/>
        <v>76</v>
      </c>
      <c r="AV17" s="78">
        <f t="shared" si="12"/>
        <v>85</v>
      </c>
      <c r="AW17" s="78">
        <f t="shared" si="6"/>
        <v>161</v>
      </c>
      <c r="AX17" s="78">
        <f t="shared" si="13"/>
        <v>2</v>
      </c>
      <c r="AY17" s="78">
        <f t="shared" si="10"/>
        <v>4</v>
      </c>
    </row>
    <row r="18" spans="1:52" s="739" customFormat="1" ht="62" x14ac:dyDescent="0.35">
      <c r="A18" s="329">
        <v>8</v>
      </c>
      <c r="B18" s="758" t="s">
        <v>15</v>
      </c>
      <c r="C18" s="758" t="s">
        <v>6</v>
      </c>
      <c r="D18" s="147" t="s">
        <v>73</v>
      </c>
      <c r="E18" s="761" t="s">
        <v>400</v>
      </c>
      <c r="F18" s="147">
        <v>17</v>
      </c>
      <c r="G18" s="384" t="s">
        <v>388</v>
      </c>
      <c r="H18" s="147">
        <v>4</v>
      </c>
      <c r="I18" s="125">
        <f t="shared" si="11"/>
        <v>21</v>
      </c>
      <c r="J18" s="147"/>
      <c r="K18" s="147"/>
      <c r="L18" s="147"/>
      <c r="M18" s="147"/>
      <c r="N18" s="761"/>
      <c r="O18" s="760"/>
      <c r="P18" s="761"/>
      <c r="Q18" s="760"/>
      <c r="R18" s="760"/>
      <c r="S18" s="760"/>
      <c r="T18" s="760"/>
      <c r="U18" s="760"/>
      <c r="V18" s="760"/>
      <c r="W18" s="751">
        <f t="shared" si="8"/>
        <v>21</v>
      </c>
      <c r="X18" s="1098">
        <f t="shared" si="9"/>
        <v>4</v>
      </c>
      <c r="Y18" s="1100" t="s">
        <v>231</v>
      </c>
      <c r="Z18" s="128">
        <v>11</v>
      </c>
      <c r="AA18" s="771" t="s">
        <v>154</v>
      </c>
      <c r="AB18" s="128">
        <v>4</v>
      </c>
      <c r="AC18" s="125">
        <f t="shared" si="0"/>
        <v>15</v>
      </c>
      <c r="AD18" s="128"/>
      <c r="AE18" s="128"/>
      <c r="AF18" s="1100" t="s">
        <v>174</v>
      </c>
      <c r="AG18" s="1101">
        <v>4</v>
      </c>
      <c r="AH18" s="1100"/>
      <c r="AI18" s="1101"/>
      <c r="AJ18" s="1101"/>
      <c r="AK18" s="1101"/>
      <c r="AL18" s="1101"/>
      <c r="AM18" s="1101"/>
      <c r="AN18" s="1101"/>
      <c r="AO18" s="752">
        <f t="shared" si="1"/>
        <v>19</v>
      </c>
      <c r="AP18" s="1101"/>
      <c r="AQ18" s="1102"/>
      <c r="AR18" s="78">
        <f t="shared" si="2"/>
        <v>21</v>
      </c>
      <c r="AS18" s="1099">
        <f t="shared" si="3"/>
        <v>21</v>
      </c>
      <c r="AT18" s="78">
        <f t="shared" si="4"/>
        <v>21</v>
      </c>
      <c r="AU18" s="78">
        <f t="shared" si="5"/>
        <v>72</v>
      </c>
      <c r="AV18" s="78">
        <f t="shared" si="12"/>
        <v>34</v>
      </c>
      <c r="AW18" s="78">
        <f t="shared" si="6"/>
        <v>106</v>
      </c>
      <c r="AX18" s="78">
        <f t="shared" si="13"/>
        <v>4</v>
      </c>
      <c r="AY18" s="78">
        <f t="shared" si="10"/>
        <v>0</v>
      </c>
    </row>
    <row r="19" spans="1:52" s="739" customFormat="1" ht="62" x14ac:dyDescent="0.35">
      <c r="A19" s="329">
        <v>9</v>
      </c>
      <c r="B19" s="758" t="s">
        <v>224</v>
      </c>
      <c r="C19" s="758" t="s">
        <v>6</v>
      </c>
      <c r="D19" s="147" t="s">
        <v>73</v>
      </c>
      <c r="E19" s="761" t="s">
        <v>562</v>
      </c>
      <c r="F19" s="147">
        <v>15</v>
      </c>
      <c r="G19" s="384" t="s">
        <v>390</v>
      </c>
      <c r="H19" s="147">
        <v>4</v>
      </c>
      <c r="I19" s="125">
        <f t="shared" si="11"/>
        <v>19</v>
      </c>
      <c r="J19" s="147"/>
      <c r="K19" s="147"/>
      <c r="L19" s="147"/>
      <c r="M19" s="147"/>
      <c r="N19" s="384" t="s">
        <v>391</v>
      </c>
      <c r="O19" s="762">
        <v>4</v>
      </c>
      <c r="P19" s="761"/>
      <c r="Q19" s="760"/>
      <c r="R19" s="760"/>
      <c r="S19" s="760"/>
      <c r="T19" s="760"/>
      <c r="U19" s="760"/>
      <c r="V19" s="760"/>
      <c r="W19" s="751">
        <f t="shared" si="8"/>
        <v>23</v>
      </c>
      <c r="X19" s="1098">
        <f t="shared" si="9"/>
        <v>6</v>
      </c>
      <c r="Y19" s="1100" t="s">
        <v>232</v>
      </c>
      <c r="Z19" s="128">
        <v>15</v>
      </c>
      <c r="AA19" s="771" t="s">
        <v>175</v>
      </c>
      <c r="AB19" s="128">
        <v>4</v>
      </c>
      <c r="AC19" s="125">
        <f t="shared" si="0"/>
        <v>19</v>
      </c>
      <c r="AD19" s="128"/>
      <c r="AE19" s="128"/>
      <c r="AF19" s="1100"/>
      <c r="AG19" s="1101"/>
      <c r="AH19" s="1100"/>
      <c r="AI19" s="1101"/>
      <c r="AJ19" s="1101"/>
      <c r="AK19" s="1101"/>
      <c r="AL19" s="1101"/>
      <c r="AM19" s="1101"/>
      <c r="AN19" s="1101"/>
      <c r="AO19" s="752">
        <f t="shared" si="1"/>
        <v>19</v>
      </c>
      <c r="AP19" s="1101"/>
      <c r="AQ19" s="1102"/>
      <c r="AR19" s="78">
        <f t="shared" si="2"/>
        <v>19</v>
      </c>
      <c r="AS19" s="1099">
        <f t="shared" si="3"/>
        <v>23</v>
      </c>
      <c r="AT19" s="78">
        <f t="shared" si="4"/>
        <v>19</v>
      </c>
      <c r="AU19" s="78">
        <f t="shared" si="5"/>
        <v>76</v>
      </c>
      <c r="AV19" s="78">
        <f t="shared" si="12"/>
        <v>34</v>
      </c>
      <c r="AW19" s="78">
        <f t="shared" si="6"/>
        <v>110</v>
      </c>
      <c r="AX19" s="78">
        <f t="shared" si="13"/>
        <v>2</v>
      </c>
      <c r="AY19" s="78">
        <f t="shared" si="10"/>
        <v>4</v>
      </c>
    </row>
    <row r="20" spans="1:52" s="90" customFormat="1" ht="18.5" x14ac:dyDescent="0.35">
      <c r="A20" s="756" t="s">
        <v>37</v>
      </c>
      <c r="B20" s="24" t="s">
        <v>55</v>
      </c>
      <c r="C20" s="24"/>
      <c r="D20" s="756"/>
      <c r="E20" s="33"/>
      <c r="F20" s="24"/>
      <c r="G20" s="19"/>
      <c r="H20" s="24"/>
      <c r="I20" s="125">
        <f t="shared" si="11"/>
        <v>0</v>
      </c>
      <c r="J20" s="125"/>
      <c r="K20" s="125"/>
      <c r="L20" s="125"/>
      <c r="M20" s="125"/>
      <c r="N20" s="87"/>
      <c r="O20" s="87"/>
      <c r="P20" s="87"/>
      <c r="Q20" s="87"/>
      <c r="R20" s="87"/>
      <c r="S20" s="87"/>
      <c r="T20" s="87"/>
      <c r="U20" s="87"/>
      <c r="V20" s="87"/>
      <c r="W20" s="751"/>
      <c r="X20" s="1098"/>
      <c r="Y20" s="33"/>
      <c r="Z20" s="24"/>
      <c r="AA20" s="19"/>
      <c r="AB20" s="24"/>
      <c r="AC20" s="125"/>
      <c r="AD20" s="125"/>
      <c r="AE20" s="125"/>
      <c r="AF20" s="87"/>
      <c r="AG20" s="87"/>
      <c r="AH20" s="87"/>
      <c r="AI20" s="87"/>
      <c r="AJ20" s="87"/>
      <c r="AK20" s="87"/>
      <c r="AL20" s="87"/>
      <c r="AM20" s="87"/>
      <c r="AN20" s="87"/>
      <c r="AO20" s="752"/>
      <c r="AP20" s="87"/>
      <c r="AQ20" s="87"/>
      <c r="AR20" s="78"/>
      <c r="AS20" s="1099"/>
      <c r="AT20" s="78"/>
      <c r="AU20" s="78"/>
      <c r="AV20" s="78"/>
      <c r="AW20" s="78"/>
      <c r="AX20" s="78"/>
      <c r="AY20" s="78"/>
      <c r="AZ20" s="739"/>
    </row>
    <row r="21" spans="1:52" s="32" customFormat="1" ht="46.5" x14ac:dyDescent="0.35">
      <c r="A21" s="22">
        <v>10</v>
      </c>
      <c r="B21" s="23" t="s">
        <v>58</v>
      </c>
      <c r="C21" s="23" t="s">
        <v>50</v>
      </c>
      <c r="D21" s="18" t="s">
        <v>80</v>
      </c>
      <c r="E21" s="17" t="s">
        <v>553</v>
      </c>
      <c r="F21" s="18">
        <v>9</v>
      </c>
      <c r="G21" s="19" t="s">
        <v>453</v>
      </c>
      <c r="H21" s="18">
        <v>7</v>
      </c>
      <c r="I21" s="128">
        <f t="shared" si="11"/>
        <v>16</v>
      </c>
      <c r="J21" s="128"/>
      <c r="K21" s="128"/>
      <c r="L21" s="128" t="s">
        <v>211</v>
      </c>
      <c r="M21" s="128">
        <v>3</v>
      </c>
      <c r="N21" s="29"/>
      <c r="O21" s="29"/>
      <c r="P21" s="29"/>
      <c r="Q21" s="29"/>
      <c r="R21" s="29"/>
      <c r="S21" s="29"/>
      <c r="T21" s="29"/>
      <c r="U21" s="29"/>
      <c r="V21" s="29"/>
      <c r="W21" s="751">
        <f t="shared" si="8"/>
        <v>19</v>
      </c>
      <c r="X21" s="1098">
        <f t="shared" si="9"/>
        <v>2</v>
      </c>
      <c r="Y21" s="33" t="s">
        <v>221</v>
      </c>
      <c r="Z21" s="18">
        <v>12</v>
      </c>
      <c r="AA21" s="19" t="s">
        <v>122</v>
      </c>
      <c r="AB21" s="18">
        <v>7</v>
      </c>
      <c r="AC21" s="125">
        <f t="shared" si="0"/>
        <v>19</v>
      </c>
      <c r="AD21" s="128"/>
      <c r="AE21" s="128"/>
      <c r="AF21" s="29"/>
      <c r="AG21" s="29"/>
      <c r="AH21" s="29"/>
      <c r="AI21" s="29"/>
      <c r="AJ21" s="29"/>
      <c r="AK21" s="29"/>
      <c r="AL21" s="29"/>
      <c r="AM21" s="29"/>
      <c r="AN21" s="29"/>
      <c r="AO21" s="752">
        <f t="shared" si="1"/>
        <v>19</v>
      </c>
      <c r="AP21" s="29"/>
      <c r="AQ21" s="29"/>
      <c r="AR21" s="78">
        <f t="shared" si="2"/>
        <v>19</v>
      </c>
      <c r="AS21" s="1099">
        <f t="shared" si="3"/>
        <v>19</v>
      </c>
      <c r="AT21" s="78">
        <f t="shared" si="4"/>
        <v>19</v>
      </c>
      <c r="AU21" s="78">
        <f t="shared" si="5"/>
        <v>36</v>
      </c>
      <c r="AV21" s="78" t="e">
        <f>L21+N21+(P21*10)+R21+S21+T21+U21+V21+W21</f>
        <v>#VALUE!</v>
      </c>
      <c r="AW21" s="78" t="e">
        <f t="shared" si="6"/>
        <v>#VALUE!</v>
      </c>
      <c r="AX21" s="78">
        <f t="shared" si="13"/>
        <v>2</v>
      </c>
      <c r="AY21" s="78">
        <f t="shared" si="10"/>
        <v>0</v>
      </c>
      <c r="AZ21" s="739"/>
    </row>
    <row r="22" spans="1:52" s="5" customFormat="1" ht="46.5" x14ac:dyDescent="0.35">
      <c r="A22" s="22">
        <v>11</v>
      </c>
      <c r="B22" s="23" t="s">
        <v>39</v>
      </c>
      <c r="C22" s="23" t="s">
        <v>6</v>
      </c>
      <c r="D22" s="18" t="s">
        <v>80</v>
      </c>
      <c r="E22" s="17" t="s">
        <v>554</v>
      </c>
      <c r="F22" s="18">
        <v>18</v>
      </c>
      <c r="G22" s="19" t="s">
        <v>354</v>
      </c>
      <c r="H22" s="18">
        <v>4</v>
      </c>
      <c r="I22" s="128">
        <f t="shared" si="11"/>
        <v>22</v>
      </c>
      <c r="J22" s="128"/>
      <c r="K22" s="128"/>
      <c r="L22" s="128"/>
      <c r="M22" s="128"/>
      <c r="N22" s="763"/>
      <c r="O22" s="12"/>
      <c r="P22" s="12"/>
      <c r="Q22" s="12"/>
      <c r="R22" s="12"/>
      <c r="S22" s="12"/>
      <c r="T22" s="12"/>
      <c r="U22" s="12"/>
      <c r="V22" s="12"/>
      <c r="W22" s="751">
        <f t="shared" si="8"/>
        <v>22</v>
      </c>
      <c r="X22" s="1098">
        <f t="shared" si="9"/>
        <v>5</v>
      </c>
      <c r="Y22" s="17" t="s">
        <v>124</v>
      </c>
      <c r="Z22" s="18">
        <v>15</v>
      </c>
      <c r="AA22" s="19" t="s">
        <v>123</v>
      </c>
      <c r="AB22" s="18">
        <v>4</v>
      </c>
      <c r="AC22" s="125">
        <f t="shared" si="0"/>
        <v>19</v>
      </c>
      <c r="AD22" s="128"/>
      <c r="AE22" s="128"/>
      <c r="AF22" s="12" t="s">
        <v>169</v>
      </c>
      <c r="AG22" s="12">
        <v>2</v>
      </c>
      <c r="AH22" s="12"/>
      <c r="AI22" s="12"/>
      <c r="AJ22" s="12"/>
      <c r="AK22" s="12"/>
      <c r="AL22" s="12"/>
      <c r="AM22" s="12"/>
      <c r="AN22" s="12"/>
      <c r="AO22" s="752">
        <f t="shared" si="1"/>
        <v>21</v>
      </c>
      <c r="AP22" s="12"/>
      <c r="AQ22" s="12"/>
      <c r="AR22" s="78">
        <f t="shared" si="2"/>
        <v>22</v>
      </c>
      <c r="AS22" s="1099">
        <f t="shared" si="3"/>
        <v>22</v>
      </c>
      <c r="AT22" s="78">
        <f t="shared" si="4"/>
        <v>22</v>
      </c>
      <c r="AU22" s="78">
        <f t="shared" si="5"/>
        <v>90</v>
      </c>
      <c r="AV22" s="78">
        <f>L22+N22+(P22*10)+R22+S22+T22+U22+V22+W22</f>
        <v>22</v>
      </c>
      <c r="AW22" s="78">
        <f t="shared" si="6"/>
        <v>112</v>
      </c>
      <c r="AX22" s="78">
        <f t="shared" si="13"/>
        <v>5</v>
      </c>
      <c r="AY22" s="78">
        <f t="shared" si="10"/>
        <v>0</v>
      </c>
      <c r="AZ22" s="739"/>
    </row>
    <row r="23" spans="1:52" s="5" customFormat="1" ht="31" x14ac:dyDescent="0.35">
      <c r="A23" s="22">
        <v>12</v>
      </c>
      <c r="B23" s="23" t="s">
        <v>40</v>
      </c>
      <c r="C23" s="23" t="s">
        <v>6</v>
      </c>
      <c r="D23" s="18" t="s">
        <v>80</v>
      </c>
      <c r="E23" s="17" t="s">
        <v>455</v>
      </c>
      <c r="F23" s="18">
        <v>12</v>
      </c>
      <c r="G23" s="19" t="s">
        <v>375</v>
      </c>
      <c r="H23" s="18">
        <v>4</v>
      </c>
      <c r="I23" s="128">
        <f t="shared" si="11"/>
        <v>16</v>
      </c>
      <c r="J23" s="128"/>
      <c r="K23" s="128"/>
      <c r="L23" s="128" t="s">
        <v>397</v>
      </c>
      <c r="M23" s="128">
        <v>3</v>
      </c>
      <c r="N23" s="12"/>
      <c r="O23" s="12"/>
      <c r="P23" s="12"/>
      <c r="Q23" s="12"/>
      <c r="R23" s="12"/>
      <c r="S23" s="12"/>
      <c r="T23" s="12"/>
      <c r="U23" s="12"/>
      <c r="V23" s="12"/>
      <c r="W23" s="751">
        <f t="shared" si="8"/>
        <v>19</v>
      </c>
      <c r="X23" s="1098">
        <f t="shared" si="9"/>
        <v>2</v>
      </c>
      <c r="Y23" s="17" t="s">
        <v>222</v>
      </c>
      <c r="Z23" s="18">
        <v>15</v>
      </c>
      <c r="AA23" s="19" t="s">
        <v>125</v>
      </c>
      <c r="AB23" s="18">
        <v>4</v>
      </c>
      <c r="AC23" s="125">
        <f t="shared" si="0"/>
        <v>19</v>
      </c>
      <c r="AD23" s="128"/>
      <c r="AE23" s="128"/>
      <c r="AF23" s="12" t="s">
        <v>170</v>
      </c>
      <c r="AG23" s="12">
        <v>2</v>
      </c>
      <c r="AH23" s="12"/>
      <c r="AI23" s="12"/>
      <c r="AJ23" s="12"/>
      <c r="AK23" s="12"/>
      <c r="AL23" s="12"/>
      <c r="AM23" s="12"/>
      <c r="AN23" s="12"/>
      <c r="AO23" s="752">
        <f t="shared" si="1"/>
        <v>21</v>
      </c>
      <c r="AP23" s="12"/>
      <c r="AQ23" s="12"/>
      <c r="AR23" s="78">
        <f t="shared" si="2"/>
        <v>19</v>
      </c>
      <c r="AS23" s="1099">
        <f t="shared" si="3"/>
        <v>19</v>
      </c>
      <c r="AT23" s="78">
        <f t="shared" si="4"/>
        <v>19</v>
      </c>
      <c r="AU23" s="78">
        <f t="shared" si="5"/>
        <v>36</v>
      </c>
      <c r="AV23" s="78" t="e">
        <f>L23+N23+(P23*10)+R23+S23+T23+U23+V23+W23</f>
        <v>#VALUE!</v>
      </c>
      <c r="AW23" s="78" t="e">
        <f t="shared" si="6"/>
        <v>#VALUE!</v>
      </c>
      <c r="AX23" s="78">
        <f t="shared" si="13"/>
        <v>2</v>
      </c>
      <c r="AY23" s="78">
        <f t="shared" si="10"/>
        <v>0</v>
      </c>
      <c r="AZ23" s="739"/>
    </row>
    <row r="24" spans="1:52" s="5" customFormat="1" ht="46.5" x14ac:dyDescent="0.35">
      <c r="A24" s="22">
        <v>13</v>
      </c>
      <c r="B24" s="23" t="s">
        <v>41</v>
      </c>
      <c r="C24" s="23" t="s">
        <v>6</v>
      </c>
      <c r="D24" s="18" t="s">
        <v>80</v>
      </c>
      <c r="E24" s="17" t="s">
        <v>376</v>
      </c>
      <c r="F24" s="18">
        <v>12</v>
      </c>
      <c r="G24" s="19" t="s">
        <v>377</v>
      </c>
      <c r="H24" s="18">
        <v>4</v>
      </c>
      <c r="I24" s="128">
        <f t="shared" si="11"/>
        <v>16</v>
      </c>
      <c r="J24" s="128"/>
      <c r="K24" s="128"/>
      <c r="L24" s="128" t="s">
        <v>394</v>
      </c>
      <c r="M24" s="128">
        <v>3</v>
      </c>
      <c r="N24" s="78" t="s">
        <v>490</v>
      </c>
      <c r="O24" s="78">
        <v>2</v>
      </c>
      <c r="P24" s="12"/>
      <c r="Q24" s="12"/>
      <c r="R24" s="12"/>
      <c r="S24" s="12"/>
      <c r="T24" s="12"/>
      <c r="U24" s="12"/>
      <c r="V24" s="12"/>
      <c r="W24" s="751">
        <f t="shared" si="8"/>
        <v>21</v>
      </c>
      <c r="X24" s="1098">
        <f t="shared" si="9"/>
        <v>4</v>
      </c>
      <c r="Y24" s="17" t="s">
        <v>233</v>
      </c>
      <c r="Z24" s="18">
        <v>18</v>
      </c>
      <c r="AA24" s="19" t="s">
        <v>126</v>
      </c>
      <c r="AB24" s="18">
        <v>4</v>
      </c>
      <c r="AC24" s="125">
        <f t="shared" si="0"/>
        <v>22</v>
      </c>
      <c r="AD24" s="128"/>
      <c r="AE24" s="128"/>
      <c r="AF24" s="12"/>
      <c r="AG24" s="12"/>
      <c r="AH24" s="12"/>
      <c r="AI24" s="12"/>
      <c r="AJ24" s="12"/>
      <c r="AK24" s="12"/>
      <c r="AL24" s="12"/>
      <c r="AM24" s="12"/>
      <c r="AN24" s="12"/>
      <c r="AO24" s="752">
        <f t="shared" si="1"/>
        <v>22</v>
      </c>
      <c r="AP24" s="12"/>
      <c r="AQ24" s="12"/>
      <c r="AR24" s="78">
        <f t="shared" si="2"/>
        <v>19</v>
      </c>
      <c r="AS24" s="1099">
        <f t="shared" si="3"/>
        <v>21</v>
      </c>
      <c r="AT24" s="78">
        <f t="shared" si="4"/>
        <v>19</v>
      </c>
      <c r="AU24" s="78">
        <f t="shared" si="5"/>
        <v>56</v>
      </c>
      <c r="AV24" s="78" t="e">
        <f>L24+N24+(P24*10)+R24+S24+T24+U24+V24+W24</f>
        <v>#VALUE!</v>
      </c>
      <c r="AW24" s="78" t="e">
        <f t="shared" si="6"/>
        <v>#VALUE!</v>
      </c>
      <c r="AX24" s="78">
        <f t="shared" si="13"/>
        <v>2</v>
      </c>
      <c r="AY24" s="78">
        <f t="shared" si="10"/>
        <v>2</v>
      </c>
      <c r="AZ24" s="739"/>
    </row>
    <row r="25" spans="1:52" s="5" customFormat="1" ht="31" x14ac:dyDescent="0.35">
      <c r="A25" s="22">
        <v>14</v>
      </c>
      <c r="B25" s="23" t="s">
        <v>241</v>
      </c>
      <c r="C25" s="23" t="s">
        <v>6</v>
      </c>
      <c r="D25" s="18" t="s">
        <v>80</v>
      </c>
      <c r="E25" s="17" t="s">
        <v>379</v>
      </c>
      <c r="F25" s="18">
        <v>12</v>
      </c>
      <c r="G25" s="19" t="s">
        <v>126</v>
      </c>
      <c r="H25" s="18">
        <v>4</v>
      </c>
      <c r="I25" s="128">
        <f t="shared" si="11"/>
        <v>16</v>
      </c>
      <c r="J25" s="128"/>
      <c r="K25" s="128"/>
      <c r="L25" s="128" t="s">
        <v>209</v>
      </c>
      <c r="M25" s="128">
        <v>3</v>
      </c>
      <c r="N25" s="12"/>
      <c r="O25" s="12"/>
      <c r="P25" s="12"/>
      <c r="Q25" s="12"/>
      <c r="R25" s="12"/>
      <c r="S25" s="12"/>
      <c r="T25" s="12"/>
      <c r="U25" s="12"/>
      <c r="V25" s="12"/>
      <c r="W25" s="751">
        <f t="shared" si="8"/>
        <v>19</v>
      </c>
      <c r="X25" s="1098">
        <f t="shared" si="9"/>
        <v>2</v>
      </c>
      <c r="Y25" s="17"/>
      <c r="Z25" s="18"/>
      <c r="AA25" s="19"/>
      <c r="AB25" s="18"/>
      <c r="AC25" s="125"/>
      <c r="AD25" s="128"/>
      <c r="AE25" s="128"/>
      <c r="AF25" s="12"/>
      <c r="AG25" s="12"/>
      <c r="AH25" s="12"/>
      <c r="AI25" s="12"/>
      <c r="AJ25" s="12"/>
      <c r="AK25" s="12"/>
      <c r="AL25" s="12"/>
      <c r="AM25" s="12"/>
      <c r="AN25" s="12"/>
      <c r="AO25" s="752"/>
      <c r="AP25" s="12"/>
      <c r="AQ25" s="12"/>
      <c r="AR25" s="78">
        <f t="shared" si="2"/>
        <v>19</v>
      </c>
      <c r="AS25" s="1099"/>
      <c r="AT25" s="78">
        <f t="shared" si="4"/>
        <v>19</v>
      </c>
      <c r="AU25" s="78"/>
      <c r="AV25" s="78"/>
      <c r="AW25" s="78"/>
      <c r="AX25" s="78">
        <f t="shared" si="13"/>
        <v>2</v>
      </c>
      <c r="AY25" s="78">
        <f t="shared" si="10"/>
        <v>0</v>
      </c>
      <c r="AZ25" s="739"/>
    </row>
    <row r="26" spans="1:52" s="32" customFormat="1" ht="18.5" x14ac:dyDescent="0.35">
      <c r="A26" s="756" t="s">
        <v>543</v>
      </c>
      <c r="B26" s="24" t="s">
        <v>16</v>
      </c>
      <c r="C26" s="23"/>
      <c r="D26" s="18"/>
      <c r="E26" s="33"/>
      <c r="F26" s="23"/>
      <c r="G26" s="19"/>
      <c r="H26" s="23"/>
      <c r="I26" s="125">
        <f t="shared" si="11"/>
        <v>0</v>
      </c>
      <c r="J26" s="125"/>
      <c r="K26" s="125"/>
      <c r="L26" s="125"/>
      <c r="M26" s="125"/>
      <c r="N26" s="29"/>
      <c r="O26" s="29"/>
      <c r="P26" s="29"/>
      <c r="Q26" s="29"/>
      <c r="R26" s="29"/>
      <c r="S26" s="29"/>
      <c r="T26" s="29"/>
      <c r="U26" s="29"/>
      <c r="V26" s="29"/>
      <c r="W26" s="751"/>
      <c r="X26" s="1098"/>
      <c r="Y26" s="33"/>
      <c r="Z26" s="23"/>
      <c r="AA26" s="19"/>
      <c r="AB26" s="23"/>
      <c r="AC26" s="125"/>
      <c r="AD26" s="125"/>
      <c r="AE26" s="125"/>
      <c r="AF26" s="29"/>
      <c r="AG26" s="29"/>
      <c r="AH26" s="29"/>
      <c r="AI26" s="29"/>
      <c r="AJ26" s="29"/>
      <c r="AK26" s="29"/>
      <c r="AL26" s="29"/>
      <c r="AM26" s="29"/>
      <c r="AN26" s="29"/>
      <c r="AO26" s="752"/>
      <c r="AP26" s="29"/>
      <c r="AQ26" s="29"/>
      <c r="AR26" s="78"/>
      <c r="AS26" s="1099"/>
      <c r="AT26" s="78"/>
      <c r="AU26" s="78"/>
      <c r="AV26" s="78"/>
      <c r="AW26" s="78"/>
      <c r="AX26" s="78"/>
      <c r="AY26" s="78"/>
      <c r="AZ26" s="739"/>
    </row>
    <row r="27" spans="1:52" s="32" customFormat="1" ht="77" x14ac:dyDescent="0.35">
      <c r="A27" s="22">
        <v>15</v>
      </c>
      <c r="B27" s="23" t="s">
        <v>17</v>
      </c>
      <c r="C27" s="23" t="s">
        <v>50</v>
      </c>
      <c r="D27" s="764" t="s">
        <v>75</v>
      </c>
      <c r="E27" s="765" t="s">
        <v>563</v>
      </c>
      <c r="F27" s="147">
        <v>15</v>
      </c>
      <c r="G27" s="766" t="s">
        <v>564</v>
      </c>
      <c r="H27" s="147">
        <v>7</v>
      </c>
      <c r="I27" s="128">
        <f t="shared" si="11"/>
        <v>22</v>
      </c>
      <c r="J27" s="730"/>
      <c r="K27" s="128"/>
      <c r="L27" s="767"/>
      <c r="M27" s="147"/>
      <c r="N27" s="19" t="s">
        <v>446</v>
      </c>
      <c r="O27" s="18">
        <v>2</v>
      </c>
      <c r="P27" s="78"/>
      <c r="Q27" s="78"/>
      <c r="R27" s="78">
        <v>0</v>
      </c>
      <c r="S27" s="78">
        <v>0</v>
      </c>
      <c r="T27" s="78">
        <v>0</v>
      </c>
      <c r="U27" s="78">
        <v>0</v>
      </c>
      <c r="V27" s="78">
        <v>0</v>
      </c>
      <c r="W27" s="751">
        <f t="shared" si="8"/>
        <v>24</v>
      </c>
      <c r="X27" s="1098">
        <f t="shared" si="9"/>
        <v>7</v>
      </c>
      <c r="Y27" s="1100" t="s">
        <v>194</v>
      </c>
      <c r="Z27" s="18">
        <v>13</v>
      </c>
      <c r="AA27" s="128" t="s">
        <v>127</v>
      </c>
      <c r="AB27" s="18">
        <v>3</v>
      </c>
      <c r="AC27" s="125">
        <f t="shared" si="0"/>
        <v>16</v>
      </c>
      <c r="AD27" s="125" t="s">
        <v>193</v>
      </c>
      <c r="AE27" s="125">
        <v>3</v>
      </c>
      <c r="AF27" s="78" t="s">
        <v>176</v>
      </c>
      <c r="AG27" s="78">
        <v>2</v>
      </c>
      <c r="AH27" s="78"/>
      <c r="AI27" s="78"/>
      <c r="AJ27" s="78">
        <v>0</v>
      </c>
      <c r="AK27" s="78">
        <v>0</v>
      </c>
      <c r="AL27" s="78">
        <v>0</v>
      </c>
      <c r="AM27" s="78">
        <v>0</v>
      </c>
      <c r="AN27" s="78">
        <v>0</v>
      </c>
      <c r="AO27" s="752">
        <f t="shared" si="1"/>
        <v>21</v>
      </c>
      <c r="AP27" s="29"/>
      <c r="AQ27" s="29"/>
      <c r="AR27" s="78">
        <f t="shared" si="2"/>
        <v>22</v>
      </c>
      <c r="AS27" s="1099">
        <f t="shared" si="3"/>
        <v>24</v>
      </c>
      <c r="AT27" s="78">
        <f t="shared" si="4"/>
        <v>22</v>
      </c>
      <c r="AU27" s="78">
        <f t="shared" si="5"/>
        <v>110</v>
      </c>
      <c r="AV27" s="78">
        <f t="shared" ref="AV27:AV31" si="14">(((AC27+AE27)*17)-(17*17))+(AG27*17)+AI27+AJ27+AK27+AL27+AM27+AN27</f>
        <v>68</v>
      </c>
      <c r="AW27" s="78">
        <f t="shared" si="6"/>
        <v>178</v>
      </c>
      <c r="AX27" s="78">
        <f t="shared" si="13"/>
        <v>5</v>
      </c>
      <c r="AY27" s="78">
        <f t="shared" si="10"/>
        <v>2</v>
      </c>
      <c r="AZ27" s="739"/>
    </row>
    <row r="28" spans="1:52" s="32" customFormat="1" ht="77" x14ac:dyDescent="0.35">
      <c r="A28" s="22">
        <v>16</v>
      </c>
      <c r="B28" s="23" t="s">
        <v>18</v>
      </c>
      <c r="C28" s="23" t="s">
        <v>6</v>
      </c>
      <c r="D28" s="18" t="s">
        <v>75</v>
      </c>
      <c r="E28" s="768" t="s">
        <v>565</v>
      </c>
      <c r="F28" s="147">
        <v>17</v>
      </c>
      <c r="G28" s="384" t="s">
        <v>327</v>
      </c>
      <c r="H28" s="147">
        <v>2</v>
      </c>
      <c r="I28" s="128">
        <f t="shared" si="11"/>
        <v>19</v>
      </c>
      <c r="J28" s="769"/>
      <c r="K28" s="128"/>
      <c r="L28" s="770" t="s">
        <v>401</v>
      </c>
      <c r="M28" s="147">
        <v>3</v>
      </c>
      <c r="N28" s="147" t="s">
        <v>328</v>
      </c>
      <c r="O28" s="18">
        <v>2</v>
      </c>
      <c r="P28" s="78"/>
      <c r="Q28" s="78"/>
      <c r="R28" s="78">
        <v>0</v>
      </c>
      <c r="S28" s="78">
        <v>0</v>
      </c>
      <c r="T28" s="78">
        <v>0</v>
      </c>
      <c r="U28" s="78">
        <v>0</v>
      </c>
      <c r="V28" s="78">
        <v>0</v>
      </c>
      <c r="W28" s="751">
        <f t="shared" si="8"/>
        <v>24</v>
      </c>
      <c r="X28" s="1098">
        <f t="shared" si="9"/>
        <v>7</v>
      </c>
      <c r="Y28" s="1100" t="s">
        <v>212</v>
      </c>
      <c r="Z28" s="18">
        <v>10</v>
      </c>
      <c r="AA28" s="771" t="s">
        <v>177</v>
      </c>
      <c r="AB28" s="18">
        <v>6</v>
      </c>
      <c r="AC28" s="125">
        <f t="shared" si="0"/>
        <v>16</v>
      </c>
      <c r="AD28" s="149" t="s">
        <v>195</v>
      </c>
      <c r="AE28" s="125">
        <v>6</v>
      </c>
      <c r="AF28" s="78" t="s">
        <v>178</v>
      </c>
      <c r="AG28" s="78">
        <v>2</v>
      </c>
      <c r="AH28" s="78"/>
      <c r="AI28" s="78"/>
      <c r="AJ28" s="78">
        <v>0</v>
      </c>
      <c r="AK28" s="78">
        <v>0</v>
      </c>
      <c r="AL28" s="78">
        <v>0</v>
      </c>
      <c r="AM28" s="78">
        <v>0</v>
      </c>
      <c r="AN28" s="78">
        <v>0</v>
      </c>
      <c r="AO28" s="752">
        <f t="shared" si="1"/>
        <v>24</v>
      </c>
      <c r="AP28" s="29"/>
      <c r="AQ28" s="29"/>
      <c r="AR28" s="78">
        <f t="shared" si="2"/>
        <v>22</v>
      </c>
      <c r="AS28" s="1099">
        <f t="shared" si="3"/>
        <v>24</v>
      </c>
      <c r="AT28" s="78">
        <f t="shared" si="4"/>
        <v>22</v>
      </c>
      <c r="AU28" s="78">
        <f t="shared" si="5"/>
        <v>110</v>
      </c>
      <c r="AV28" s="78">
        <f t="shared" si="14"/>
        <v>119</v>
      </c>
      <c r="AW28" s="78">
        <f t="shared" si="6"/>
        <v>229</v>
      </c>
      <c r="AX28" s="78">
        <f t="shared" si="13"/>
        <v>5</v>
      </c>
      <c r="AY28" s="78">
        <f t="shared" si="10"/>
        <v>2</v>
      </c>
      <c r="AZ28" s="739"/>
    </row>
    <row r="29" spans="1:52" s="32" customFormat="1" ht="71.5" customHeight="1" x14ac:dyDescent="0.35">
      <c r="A29" s="22">
        <v>17</v>
      </c>
      <c r="B29" s="23" t="s">
        <v>19</v>
      </c>
      <c r="C29" s="23" t="s">
        <v>6</v>
      </c>
      <c r="D29" s="18" t="s">
        <v>75</v>
      </c>
      <c r="E29" s="772" t="s">
        <v>476</v>
      </c>
      <c r="F29" s="18">
        <v>0</v>
      </c>
      <c r="G29" s="19"/>
      <c r="H29" s="18">
        <v>0</v>
      </c>
      <c r="I29" s="128">
        <f t="shared" si="11"/>
        <v>0</v>
      </c>
      <c r="J29" s="128"/>
      <c r="K29" s="128"/>
      <c r="L29" s="773"/>
      <c r="M29" s="128">
        <v>0</v>
      </c>
      <c r="N29" s="147"/>
      <c r="O29" s="18"/>
      <c r="P29" s="78"/>
      <c r="Q29" s="78"/>
      <c r="R29" s="78">
        <v>0</v>
      </c>
      <c r="S29" s="78">
        <v>0</v>
      </c>
      <c r="T29" s="78">
        <v>0</v>
      </c>
      <c r="U29" s="78">
        <v>0</v>
      </c>
      <c r="V29" s="78">
        <v>0</v>
      </c>
      <c r="W29" s="751">
        <f t="shared" si="8"/>
        <v>0</v>
      </c>
      <c r="X29" s="1098">
        <f>W29</f>
        <v>0</v>
      </c>
      <c r="Y29" s="1100" t="s">
        <v>197</v>
      </c>
      <c r="Z29" s="18">
        <v>12</v>
      </c>
      <c r="AA29" s="128"/>
      <c r="AB29" s="18">
        <v>0</v>
      </c>
      <c r="AC29" s="125">
        <f t="shared" si="0"/>
        <v>12</v>
      </c>
      <c r="AD29" s="149" t="s">
        <v>196</v>
      </c>
      <c r="AE29" s="125">
        <v>6</v>
      </c>
      <c r="AF29" s="78"/>
      <c r="AG29" s="78">
        <v>0</v>
      </c>
      <c r="AH29" s="78"/>
      <c r="AI29" s="78"/>
      <c r="AJ29" s="78">
        <v>0</v>
      </c>
      <c r="AK29" s="78">
        <v>0</v>
      </c>
      <c r="AL29" s="78">
        <v>0</v>
      </c>
      <c r="AM29" s="78">
        <v>0</v>
      </c>
      <c r="AN29" s="78">
        <v>0</v>
      </c>
      <c r="AO29" s="752">
        <f t="shared" si="1"/>
        <v>18</v>
      </c>
      <c r="AP29" s="29"/>
      <c r="AQ29" s="29"/>
      <c r="AR29" s="78">
        <f t="shared" si="2"/>
        <v>0</v>
      </c>
      <c r="AS29" s="1099">
        <f t="shared" si="3"/>
        <v>0</v>
      </c>
      <c r="AT29" s="78">
        <f t="shared" si="4"/>
        <v>0</v>
      </c>
      <c r="AU29" s="78">
        <f t="shared" si="5"/>
        <v>-306</v>
      </c>
      <c r="AV29" s="78">
        <f t="shared" si="14"/>
        <v>17</v>
      </c>
      <c r="AW29" s="78">
        <f t="shared" si="6"/>
        <v>-289</v>
      </c>
      <c r="AX29" s="78">
        <f>(I29+K29+M29+Q29)</f>
        <v>0</v>
      </c>
      <c r="AY29" s="78">
        <f t="shared" si="10"/>
        <v>0</v>
      </c>
      <c r="AZ29" s="739" t="s">
        <v>588</v>
      </c>
    </row>
    <row r="30" spans="1:52" s="32" customFormat="1" ht="46.5" x14ac:dyDescent="0.35">
      <c r="A30" s="22">
        <v>18</v>
      </c>
      <c r="B30" s="23" t="s">
        <v>69</v>
      </c>
      <c r="C30" s="23" t="s">
        <v>6</v>
      </c>
      <c r="D30" s="18" t="s">
        <v>75</v>
      </c>
      <c r="E30" s="774" t="s">
        <v>566</v>
      </c>
      <c r="F30" s="147">
        <v>10</v>
      </c>
      <c r="G30" s="775" t="s">
        <v>332</v>
      </c>
      <c r="H30" s="147">
        <v>4</v>
      </c>
      <c r="I30" s="128">
        <f t="shared" si="11"/>
        <v>14</v>
      </c>
      <c r="J30" s="128"/>
      <c r="K30" s="128"/>
      <c r="L30" s="770" t="s">
        <v>567</v>
      </c>
      <c r="M30" s="147">
        <v>6</v>
      </c>
      <c r="N30" s="384" t="s">
        <v>568</v>
      </c>
      <c r="O30" s="18">
        <v>4</v>
      </c>
      <c r="P30" s="78"/>
      <c r="Q30" s="78"/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51">
        <f t="shared" si="8"/>
        <v>24</v>
      </c>
      <c r="X30" s="1098">
        <f t="shared" si="9"/>
        <v>7</v>
      </c>
      <c r="Y30" s="1100" t="s">
        <v>213</v>
      </c>
      <c r="Z30" s="18">
        <v>12</v>
      </c>
      <c r="AA30" s="128" t="s">
        <v>128</v>
      </c>
      <c r="AB30" s="18">
        <v>4</v>
      </c>
      <c r="AC30" s="125">
        <f t="shared" si="0"/>
        <v>16</v>
      </c>
      <c r="AD30" s="125" t="s">
        <v>198</v>
      </c>
      <c r="AE30" s="125">
        <v>3</v>
      </c>
      <c r="AF30" s="78" t="s">
        <v>179</v>
      </c>
      <c r="AG30" s="78">
        <v>2</v>
      </c>
      <c r="AH30" s="78"/>
      <c r="AI30" s="78"/>
      <c r="AJ30" s="78">
        <v>0</v>
      </c>
      <c r="AK30" s="78">
        <v>0</v>
      </c>
      <c r="AL30" s="78">
        <v>0</v>
      </c>
      <c r="AM30" s="78">
        <v>0</v>
      </c>
      <c r="AN30" s="78">
        <v>0</v>
      </c>
      <c r="AO30" s="752">
        <f t="shared" si="1"/>
        <v>21</v>
      </c>
      <c r="AP30" s="29"/>
      <c r="AQ30" s="29"/>
      <c r="AR30" s="78">
        <f t="shared" si="2"/>
        <v>20</v>
      </c>
      <c r="AS30" s="1099">
        <f t="shared" si="3"/>
        <v>24</v>
      </c>
      <c r="AT30" s="78">
        <f t="shared" si="4"/>
        <v>20</v>
      </c>
      <c r="AU30" s="78">
        <f t="shared" si="5"/>
        <v>94</v>
      </c>
      <c r="AV30" s="78">
        <f t="shared" si="14"/>
        <v>68</v>
      </c>
      <c r="AW30" s="78">
        <f t="shared" si="6"/>
        <v>162</v>
      </c>
      <c r="AX30" s="78">
        <f t="shared" si="13"/>
        <v>3</v>
      </c>
      <c r="AY30" s="78">
        <f t="shared" si="10"/>
        <v>4</v>
      </c>
      <c r="AZ30" s="739"/>
    </row>
    <row r="31" spans="1:52" s="32" customFormat="1" ht="46.5" x14ac:dyDescent="0.35">
      <c r="A31" s="22">
        <v>19</v>
      </c>
      <c r="B31" s="23" t="s">
        <v>234</v>
      </c>
      <c r="C31" s="23" t="s">
        <v>6</v>
      </c>
      <c r="D31" s="18" t="s">
        <v>235</v>
      </c>
      <c r="E31" s="768" t="s">
        <v>569</v>
      </c>
      <c r="F31" s="147">
        <v>9</v>
      </c>
      <c r="G31" s="384" t="s">
        <v>403</v>
      </c>
      <c r="H31" s="147">
        <v>12</v>
      </c>
      <c r="I31" s="128">
        <f t="shared" si="11"/>
        <v>21</v>
      </c>
      <c r="J31" s="128"/>
      <c r="K31" s="128"/>
      <c r="L31" s="776"/>
      <c r="M31" s="147"/>
      <c r="N31" s="147" t="s">
        <v>335</v>
      </c>
      <c r="O31" s="18">
        <v>2</v>
      </c>
      <c r="P31" s="78"/>
      <c r="Q31" s="78"/>
      <c r="R31" s="78">
        <v>0</v>
      </c>
      <c r="S31" s="78">
        <v>0</v>
      </c>
      <c r="T31" s="78">
        <v>0</v>
      </c>
      <c r="U31" s="78">
        <v>0</v>
      </c>
      <c r="V31" s="78">
        <v>0</v>
      </c>
      <c r="W31" s="751">
        <f t="shared" si="8"/>
        <v>23</v>
      </c>
      <c r="X31" s="1098">
        <f t="shared" si="9"/>
        <v>6</v>
      </c>
      <c r="Y31" s="1100" t="s">
        <v>197</v>
      </c>
      <c r="Z31" s="18">
        <v>12</v>
      </c>
      <c r="AA31" s="771" t="s">
        <v>180</v>
      </c>
      <c r="AB31" s="18">
        <v>10</v>
      </c>
      <c r="AC31" s="125">
        <f t="shared" si="0"/>
        <v>22</v>
      </c>
      <c r="AD31" s="125" t="s">
        <v>199</v>
      </c>
      <c r="AE31" s="125">
        <v>3</v>
      </c>
      <c r="AF31" s="78">
        <v>0</v>
      </c>
      <c r="AG31" s="78">
        <v>0</v>
      </c>
      <c r="AH31" s="78"/>
      <c r="AI31" s="78"/>
      <c r="AJ31" s="78">
        <v>0</v>
      </c>
      <c r="AK31" s="78">
        <v>0</v>
      </c>
      <c r="AL31" s="78">
        <v>0</v>
      </c>
      <c r="AM31" s="78">
        <v>0</v>
      </c>
      <c r="AN31" s="78">
        <v>0</v>
      </c>
      <c r="AO31" s="752">
        <f t="shared" si="1"/>
        <v>25</v>
      </c>
      <c r="AP31" s="29"/>
      <c r="AQ31" s="29"/>
      <c r="AR31" s="78">
        <f t="shared" si="2"/>
        <v>21</v>
      </c>
      <c r="AS31" s="1099">
        <f t="shared" si="3"/>
        <v>23</v>
      </c>
      <c r="AT31" s="78">
        <f t="shared" si="4"/>
        <v>21</v>
      </c>
      <c r="AU31" s="78">
        <f t="shared" si="5"/>
        <v>92</v>
      </c>
      <c r="AV31" s="78">
        <f t="shared" si="14"/>
        <v>136</v>
      </c>
      <c r="AW31" s="78">
        <f t="shared" si="6"/>
        <v>228</v>
      </c>
      <c r="AX31" s="78">
        <f t="shared" si="13"/>
        <v>4</v>
      </c>
      <c r="AY31" s="78">
        <f t="shared" si="10"/>
        <v>2</v>
      </c>
      <c r="AZ31" s="739"/>
    </row>
    <row r="32" spans="1:52" s="32" customFormat="1" ht="18.5" x14ac:dyDescent="0.35">
      <c r="A32" s="756" t="s">
        <v>544</v>
      </c>
      <c r="B32" s="24" t="s">
        <v>56</v>
      </c>
      <c r="C32" s="23"/>
      <c r="D32" s="18"/>
      <c r="E32" s="33"/>
      <c r="F32" s="23"/>
      <c r="G32" s="19"/>
      <c r="H32" s="23"/>
      <c r="I32" s="128">
        <f t="shared" si="11"/>
        <v>0</v>
      </c>
      <c r="J32" s="128"/>
      <c r="K32" s="128"/>
      <c r="L32" s="777"/>
      <c r="M32" s="128"/>
      <c r="N32" s="29"/>
      <c r="O32" s="29"/>
      <c r="P32" s="29"/>
      <c r="Q32" s="29"/>
      <c r="R32" s="29"/>
      <c r="S32" s="29"/>
      <c r="T32" s="29"/>
      <c r="U32" s="29"/>
      <c r="V32" s="29"/>
      <c r="W32" s="751"/>
      <c r="X32" s="1098"/>
      <c r="Y32" s="33"/>
      <c r="Z32" s="23"/>
      <c r="AA32" s="19"/>
      <c r="AB32" s="23"/>
      <c r="AC32" s="125"/>
      <c r="AD32" s="125"/>
      <c r="AE32" s="125"/>
      <c r="AF32" s="29"/>
      <c r="AG32" s="29"/>
      <c r="AH32" s="29"/>
      <c r="AI32" s="29"/>
      <c r="AJ32" s="29"/>
      <c r="AK32" s="29"/>
      <c r="AL32" s="29"/>
      <c r="AM32" s="29"/>
      <c r="AN32" s="29"/>
      <c r="AO32" s="752"/>
      <c r="AP32" s="29"/>
      <c r="AQ32" s="29"/>
      <c r="AR32" s="78"/>
      <c r="AS32" s="1099"/>
      <c r="AT32" s="78"/>
      <c r="AU32" s="78"/>
      <c r="AV32" s="78"/>
      <c r="AW32" s="78"/>
      <c r="AX32" s="78"/>
      <c r="AY32" s="78"/>
      <c r="AZ32" s="739"/>
    </row>
    <row r="33" spans="1:52" s="5" customFormat="1" ht="46.5" x14ac:dyDescent="0.35">
      <c r="A33" s="18">
        <v>20</v>
      </c>
      <c r="B33" s="23" t="s">
        <v>43</v>
      </c>
      <c r="C33" s="23" t="s">
        <v>97</v>
      </c>
      <c r="D33" s="19" t="s">
        <v>71</v>
      </c>
      <c r="E33" s="17" t="s">
        <v>336</v>
      </c>
      <c r="F33" s="18">
        <v>8</v>
      </c>
      <c r="G33" s="19" t="s">
        <v>337</v>
      </c>
      <c r="H33" s="18">
        <v>5</v>
      </c>
      <c r="I33" s="128">
        <f t="shared" si="11"/>
        <v>13</v>
      </c>
      <c r="J33" s="128"/>
      <c r="K33" s="128"/>
      <c r="L33" s="773" t="s">
        <v>570</v>
      </c>
      <c r="M33" s="128">
        <v>9</v>
      </c>
      <c r="N33" s="78">
        <v>0</v>
      </c>
      <c r="O33" s="78">
        <v>0</v>
      </c>
      <c r="P33" s="12"/>
      <c r="Q33" s="12"/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751">
        <f t="shared" si="8"/>
        <v>22</v>
      </c>
      <c r="X33" s="1098">
        <f t="shared" si="9"/>
        <v>5</v>
      </c>
      <c r="Y33" s="17" t="s">
        <v>202</v>
      </c>
      <c r="Z33" s="18">
        <v>8</v>
      </c>
      <c r="AA33" s="19" t="s">
        <v>217</v>
      </c>
      <c r="AB33" s="18">
        <v>5</v>
      </c>
      <c r="AC33" s="125">
        <f t="shared" si="0"/>
        <v>13</v>
      </c>
      <c r="AD33" s="149" t="s">
        <v>203</v>
      </c>
      <c r="AE33" s="125">
        <v>6</v>
      </c>
      <c r="AF33" s="12">
        <v>0</v>
      </c>
      <c r="AG33" s="12">
        <v>0</v>
      </c>
      <c r="AH33" s="12"/>
      <c r="AI33" s="12"/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752">
        <f t="shared" si="1"/>
        <v>19</v>
      </c>
      <c r="AP33" s="12"/>
      <c r="AQ33" s="12"/>
      <c r="AR33" s="78">
        <f t="shared" si="2"/>
        <v>22</v>
      </c>
      <c r="AS33" s="1099">
        <f t="shared" si="3"/>
        <v>22</v>
      </c>
      <c r="AT33" s="78">
        <f t="shared" si="4"/>
        <v>22</v>
      </c>
      <c r="AU33" s="78">
        <f t="shared" si="5"/>
        <v>90</v>
      </c>
      <c r="AV33" s="78" t="e">
        <f t="shared" ref="AV33:AV42" si="15">L33+N33+(P33*10)+R33+S33+T33+U33+V33+W33</f>
        <v>#VALUE!</v>
      </c>
      <c r="AW33" s="78" t="e">
        <f t="shared" si="6"/>
        <v>#VALUE!</v>
      </c>
      <c r="AX33" s="78">
        <f t="shared" si="13"/>
        <v>5</v>
      </c>
      <c r="AY33" s="78">
        <f t="shared" si="10"/>
        <v>0</v>
      </c>
      <c r="AZ33" s="739"/>
    </row>
    <row r="34" spans="1:52" s="5" customFormat="1" ht="46.5" x14ac:dyDescent="0.35">
      <c r="A34" s="18">
        <v>21</v>
      </c>
      <c r="B34" s="23" t="s">
        <v>44</v>
      </c>
      <c r="C34" s="23" t="s">
        <v>6</v>
      </c>
      <c r="D34" s="19" t="s">
        <v>71</v>
      </c>
      <c r="E34" s="17" t="s">
        <v>338</v>
      </c>
      <c r="F34" s="18">
        <v>10</v>
      </c>
      <c r="G34" s="19" t="s">
        <v>339</v>
      </c>
      <c r="H34" s="18">
        <v>7</v>
      </c>
      <c r="I34" s="128">
        <f t="shared" si="11"/>
        <v>17</v>
      </c>
      <c r="J34" s="128"/>
      <c r="K34" s="128"/>
      <c r="L34" s="777"/>
      <c r="M34" s="128"/>
      <c r="N34" s="78">
        <v>0</v>
      </c>
      <c r="O34" s="78">
        <v>0</v>
      </c>
      <c r="P34" s="12"/>
      <c r="Q34" s="12"/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751">
        <f t="shared" si="8"/>
        <v>17</v>
      </c>
      <c r="X34" s="1098">
        <f t="shared" si="9"/>
        <v>0</v>
      </c>
      <c r="Y34" s="17" t="s">
        <v>215</v>
      </c>
      <c r="Z34" s="18">
        <v>10</v>
      </c>
      <c r="AA34" s="19" t="s">
        <v>218</v>
      </c>
      <c r="AB34" s="18">
        <v>7</v>
      </c>
      <c r="AC34" s="125">
        <f t="shared" si="0"/>
        <v>17</v>
      </c>
      <c r="AD34" s="125" t="s">
        <v>204</v>
      </c>
      <c r="AE34" s="125">
        <v>3</v>
      </c>
      <c r="AF34" s="12">
        <v>0</v>
      </c>
      <c r="AG34" s="12">
        <v>0</v>
      </c>
      <c r="AH34" s="12"/>
      <c r="AI34" s="12"/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752">
        <f t="shared" si="1"/>
        <v>20</v>
      </c>
      <c r="AP34" s="12"/>
      <c r="AQ34" s="12"/>
      <c r="AR34" s="78">
        <f t="shared" si="2"/>
        <v>17</v>
      </c>
      <c r="AS34" s="1099">
        <f t="shared" si="3"/>
        <v>17</v>
      </c>
      <c r="AT34" s="78">
        <f t="shared" si="4"/>
        <v>17</v>
      </c>
      <c r="AU34" s="78">
        <f t="shared" si="5"/>
        <v>0</v>
      </c>
      <c r="AV34" s="78">
        <f t="shared" si="15"/>
        <v>17</v>
      </c>
      <c r="AW34" s="78">
        <f t="shared" si="6"/>
        <v>17</v>
      </c>
      <c r="AX34" s="78">
        <f t="shared" si="13"/>
        <v>0</v>
      </c>
      <c r="AY34" s="78">
        <f t="shared" si="10"/>
        <v>0</v>
      </c>
      <c r="AZ34" s="739"/>
    </row>
    <row r="35" spans="1:52" s="32" customFormat="1" ht="18.5" x14ac:dyDescent="0.35">
      <c r="A35" s="756" t="s">
        <v>545</v>
      </c>
      <c r="B35" s="24" t="s">
        <v>52</v>
      </c>
      <c r="C35" s="23"/>
      <c r="D35" s="18"/>
      <c r="E35" s="33"/>
      <c r="F35" s="23"/>
      <c r="G35" s="19"/>
      <c r="H35" s="23"/>
      <c r="I35" s="125">
        <f t="shared" si="11"/>
        <v>0</v>
      </c>
      <c r="J35" s="125"/>
      <c r="K35" s="125"/>
      <c r="L35" s="375"/>
      <c r="M35" s="125"/>
      <c r="N35" s="29"/>
      <c r="O35" s="29"/>
      <c r="P35" s="29"/>
      <c r="Q35" s="29"/>
      <c r="R35" s="29"/>
      <c r="S35" s="29"/>
      <c r="T35" s="29"/>
      <c r="U35" s="29"/>
      <c r="V35" s="29"/>
      <c r="W35" s="751"/>
      <c r="X35" s="1098"/>
      <c r="Y35" s="33"/>
      <c r="Z35" s="23"/>
      <c r="AA35" s="19"/>
      <c r="AB35" s="23"/>
      <c r="AC35" s="125"/>
      <c r="AD35" s="125"/>
      <c r="AE35" s="125"/>
      <c r="AF35" s="29"/>
      <c r="AG35" s="29"/>
      <c r="AH35" s="29"/>
      <c r="AI35" s="29"/>
      <c r="AJ35" s="29"/>
      <c r="AK35" s="29"/>
      <c r="AL35" s="29"/>
      <c r="AM35" s="29"/>
      <c r="AN35" s="29"/>
      <c r="AO35" s="752"/>
      <c r="AP35" s="29"/>
      <c r="AQ35" s="29"/>
      <c r="AR35" s="78"/>
      <c r="AS35" s="1099"/>
      <c r="AT35" s="78"/>
      <c r="AU35" s="78"/>
      <c r="AV35" s="78"/>
      <c r="AW35" s="78"/>
      <c r="AX35" s="78"/>
      <c r="AY35" s="78"/>
      <c r="AZ35" s="739"/>
    </row>
    <row r="36" spans="1:52" s="123" customFormat="1" ht="62" x14ac:dyDescent="0.35">
      <c r="A36" s="22">
        <v>22</v>
      </c>
      <c r="B36" s="109" t="s">
        <v>20</v>
      </c>
      <c r="C36" s="109" t="s">
        <v>50</v>
      </c>
      <c r="D36" s="18" t="s">
        <v>76</v>
      </c>
      <c r="E36" s="216" t="s">
        <v>439</v>
      </c>
      <c r="F36" s="19">
        <v>15</v>
      </c>
      <c r="G36" s="19" t="s">
        <v>133</v>
      </c>
      <c r="H36" s="19">
        <v>3</v>
      </c>
      <c r="I36" s="125">
        <f>F36+H36</f>
        <v>18</v>
      </c>
      <c r="J36" s="125"/>
      <c r="K36" s="125"/>
      <c r="L36" s="375"/>
      <c r="M36" s="125"/>
      <c r="N36" s="19" t="s">
        <v>350</v>
      </c>
      <c r="O36" s="78">
        <v>2</v>
      </c>
      <c r="P36" s="19"/>
      <c r="Q36" s="78"/>
      <c r="R36" s="78"/>
      <c r="S36" s="78"/>
      <c r="T36" s="78"/>
      <c r="U36" s="78"/>
      <c r="V36" s="78"/>
      <c r="W36" s="751">
        <f t="shared" si="8"/>
        <v>20</v>
      </c>
      <c r="X36" s="1098">
        <f t="shared" si="9"/>
        <v>3</v>
      </c>
      <c r="Y36" s="19" t="s">
        <v>162</v>
      </c>
      <c r="Z36" s="19">
        <v>17</v>
      </c>
      <c r="AA36" s="19" t="s">
        <v>133</v>
      </c>
      <c r="AB36" s="19">
        <v>3</v>
      </c>
      <c r="AC36" s="125">
        <f t="shared" si="0"/>
        <v>20</v>
      </c>
      <c r="AD36" s="125"/>
      <c r="AE36" s="125"/>
      <c r="AF36" s="18" t="s">
        <v>158</v>
      </c>
      <c r="AG36" s="78">
        <v>2</v>
      </c>
      <c r="AH36" s="18"/>
      <c r="AI36" s="78"/>
      <c r="AJ36" s="78"/>
      <c r="AK36" s="78"/>
      <c r="AL36" s="78"/>
      <c r="AM36" s="78"/>
      <c r="AN36" s="78"/>
      <c r="AO36" s="752">
        <f t="shared" si="1"/>
        <v>22</v>
      </c>
      <c r="AP36" s="18"/>
      <c r="AQ36" s="78"/>
      <c r="AR36" s="78">
        <f t="shared" si="2"/>
        <v>18</v>
      </c>
      <c r="AS36" s="1099">
        <f t="shared" si="3"/>
        <v>20</v>
      </c>
      <c r="AT36" s="78">
        <f t="shared" si="4"/>
        <v>18</v>
      </c>
      <c r="AU36" s="78">
        <f t="shared" si="5"/>
        <v>38</v>
      </c>
      <c r="AV36" s="78" t="e">
        <f t="shared" si="15"/>
        <v>#VALUE!</v>
      </c>
      <c r="AW36" s="78" t="e">
        <f t="shared" si="6"/>
        <v>#VALUE!</v>
      </c>
      <c r="AX36" s="78">
        <f t="shared" si="13"/>
        <v>1</v>
      </c>
      <c r="AY36" s="78">
        <f t="shared" si="10"/>
        <v>2</v>
      </c>
      <c r="AZ36" s="739"/>
    </row>
    <row r="37" spans="1:52" s="32" customFormat="1" ht="62" x14ac:dyDescent="0.35">
      <c r="A37" s="22">
        <v>23</v>
      </c>
      <c r="B37" s="23" t="s">
        <v>22</v>
      </c>
      <c r="C37" s="23" t="s">
        <v>6</v>
      </c>
      <c r="D37" s="18" t="s">
        <v>76</v>
      </c>
      <c r="E37" s="33" t="s">
        <v>351</v>
      </c>
      <c r="F37" s="19">
        <v>14</v>
      </c>
      <c r="G37" s="19" t="s">
        <v>352</v>
      </c>
      <c r="H37" s="18">
        <v>4</v>
      </c>
      <c r="I37" s="125">
        <f>F37+H37</f>
        <v>18</v>
      </c>
      <c r="J37" s="125"/>
      <c r="K37" s="125"/>
      <c r="L37" s="375"/>
      <c r="M37" s="125"/>
      <c r="N37" s="19" t="s">
        <v>534</v>
      </c>
      <c r="O37" s="78">
        <v>4</v>
      </c>
      <c r="P37" s="19"/>
      <c r="Q37" s="29"/>
      <c r="R37" s="29"/>
      <c r="S37" s="29"/>
      <c r="T37" s="29"/>
      <c r="U37" s="29"/>
      <c r="V37" s="29"/>
      <c r="W37" s="751">
        <f t="shared" si="8"/>
        <v>22</v>
      </c>
      <c r="X37" s="1098">
        <f t="shared" si="9"/>
        <v>5</v>
      </c>
      <c r="Y37" s="33" t="s">
        <v>163</v>
      </c>
      <c r="Z37" s="19">
        <v>16</v>
      </c>
      <c r="AA37" s="19"/>
      <c r="AB37" s="19"/>
      <c r="AC37" s="125">
        <f t="shared" si="0"/>
        <v>16</v>
      </c>
      <c r="AD37" s="125"/>
      <c r="AE37" s="125"/>
      <c r="AF37" s="19" t="s">
        <v>159</v>
      </c>
      <c r="AG37" s="29">
        <v>4</v>
      </c>
      <c r="AH37" s="19"/>
      <c r="AI37" s="29"/>
      <c r="AJ37" s="29"/>
      <c r="AK37" s="29"/>
      <c r="AL37" s="29"/>
      <c r="AM37" s="29"/>
      <c r="AN37" s="29"/>
      <c r="AO37" s="752">
        <f t="shared" si="1"/>
        <v>20</v>
      </c>
      <c r="AP37" s="23"/>
      <c r="AQ37" s="29"/>
      <c r="AR37" s="78">
        <f t="shared" si="2"/>
        <v>18</v>
      </c>
      <c r="AS37" s="1099">
        <f t="shared" si="3"/>
        <v>22</v>
      </c>
      <c r="AT37" s="78">
        <f t="shared" si="4"/>
        <v>18</v>
      </c>
      <c r="AU37" s="78">
        <f t="shared" si="5"/>
        <v>58</v>
      </c>
      <c r="AV37" s="78" t="e">
        <f t="shared" si="15"/>
        <v>#VALUE!</v>
      </c>
      <c r="AW37" s="78" t="e">
        <f t="shared" si="6"/>
        <v>#VALUE!</v>
      </c>
      <c r="AX37" s="78">
        <f t="shared" si="13"/>
        <v>1</v>
      </c>
      <c r="AY37" s="78">
        <f t="shared" si="10"/>
        <v>4</v>
      </c>
      <c r="AZ37" s="739"/>
    </row>
    <row r="38" spans="1:52" s="195" customFormat="1" ht="62" x14ac:dyDescent="0.35">
      <c r="A38" s="22">
        <v>24</v>
      </c>
      <c r="B38" s="216" t="s">
        <v>23</v>
      </c>
      <c r="C38" s="109" t="s">
        <v>6</v>
      </c>
      <c r="D38" s="18" t="s">
        <v>76</v>
      </c>
      <c r="E38" s="216" t="s">
        <v>456</v>
      </c>
      <c r="F38" s="18">
        <v>16</v>
      </c>
      <c r="G38" s="19"/>
      <c r="H38" s="18"/>
      <c r="I38" s="125">
        <f>F38+H38</f>
        <v>16</v>
      </c>
      <c r="J38" s="125"/>
      <c r="K38" s="125"/>
      <c r="L38" s="375"/>
      <c r="M38" s="125"/>
      <c r="N38" s="19" t="s">
        <v>533</v>
      </c>
      <c r="O38" s="78">
        <v>2</v>
      </c>
      <c r="P38" s="109"/>
      <c r="Q38" s="757"/>
      <c r="R38" s="757"/>
      <c r="S38" s="757"/>
      <c r="T38" s="757"/>
      <c r="U38" s="757"/>
      <c r="V38" s="757"/>
      <c r="W38" s="751">
        <f t="shared" si="8"/>
        <v>18</v>
      </c>
      <c r="X38" s="1098">
        <f t="shared" si="9"/>
        <v>1</v>
      </c>
      <c r="Y38" s="216" t="s">
        <v>164</v>
      </c>
      <c r="Z38" s="109">
        <v>19</v>
      </c>
      <c r="AA38" s="216"/>
      <c r="AB38" s="109"/>
      <c r="AC38" s="218">
        <f t="shared" si="0"/>
        <v>19</v>
      </c>
      <c r="AD38" s="218"/>
      <c r="AE38" s="218"/>
      <c r="AF38" s="109" t="s">
        <v>160</v>
      </c>
      <c r="AG38" s="757">
        <v>2</v>
      </c>
      <c r="AH38" s="109"/>
      <c r="AI38" s="757"/>
      <c r="AJ38" s="757"/>
      <c r="AK38" s="757"/>
      <c r="AL38" s="757"/>
      <c r="AM38" s="757"/>
      <c r="AN38" s="757"/>
      <c r="AO38" s="778">
        <f t="shared" si="1"/>
        <v>21</v>
      </c>
      <c r="AP38" s="109"/>
      <c r="AQ38" s="757"/>
      <c r="AR38" s="757">
        <f t="shared" si="2"/>
        <v>16</v>
      </c>
      <c r="AS38" s="1103">
        <f t="shared" si="3"/>
        <v>18</v>
      </c>
      <c r="AT38" s="757">
        <f t="shared" si="4"/>
        <v>16</v>
      </c>
      <c r="AU38" s="757">
        <f t="shared" si="5"/>
        <v>2</v>
      </c>
      <c r="AV38" s="757" t="e">
        <f t="shared" si="15"/>
        <v>#VALUE!</v>
      </c>
      <c r="AW38" s="757" t="e">
        <f t="shared" si="6"/>
        <v>#VALUE!</v>
      </c>
      <c r="AX38" s="78">
        <f t="shared" si="13"/>
        <v>-1</v>
      </c>
      <c r="AY38" s="78">
        <f t="shared" si="10"/>
        <v>2</v>
      </c>
      <c r="AZ38" s="739"/>
    </row>
    <row r="39" spans="1:52" s="85" customFormat="1" ht="18.5" x14ac:dyDescent="0.35">
      <c r="A39" s="756" t="s">
        <v>546</v>
      </c>
      <c r="B39" s="24" t="s">
        <v>53</v>
      </c>
      <c r="C39" s="23"/>
      <c r="D39" s="18"/>
      <c r="E39" s="33"/>
      <c r="F39" s="23"/>
      <c r="G39" s="19"/>
      <c r="H39" s="23"/>
      <c r="I39" s="125">
        <f t="shared" si="11"/>
        <v>0</v>
      </c>
      <c r="J39" s="125"/>
      <c r="K39" s="125"/>
      <c r="L39" s="375"/>
      <c r="M39" s="125"/>
      <c r="N39" s="72"/>
      <c r="O39" s="72"/>
      <c r="P39" s="72"/>
      <c r="Q39" s="72"/>
      <c r="R39" s="72"/>
      <c r="S39" s="72"/>
      <c r="T39" s="72"/>
      <c r="U39" s="72"/>
      <c r="V39" s="72"/>
      <c r="W39" s="751"/>
      <c r="X39" s="1098"/>
      <c r="Y39" s="33"/>
      <c r="Z39" s="23"/>
      <c r="AA39" s="19"/>
      <c r="AB39" s="23"/>
      <c r="AC39" s="125"/>
      <c r="AD39" s="125"/>
      <c r="AE39" s="125"/>
      <c r="AF39" s="72"/>
      <c r="AG39" s="72"/>
      <c r="AH39" s="72"/>
      <c r="AI39" s="72"/>
      <c r="AJ39" s="72"/>
      <c r="AK39" s="72"/>
      <c r="AL39" s="72"/>
      <c r="AM39" s="72"/>
      <c r="AN39" s="72"/>
      <c r="AO39" s="752"/>
      <c r="AP39" s="72"/>
      <c r="AQ39" s="72"/>
      <c r="AR39" s="78"/>
      <c r="AS39" s="1099"/>
      <c r="AT39" s="78"/>
      <c r="AU39" s="78"/>
      <c r="AV39" s="78"/>
      <c r="AW39" s="78"/>
      <c r="AX39" s="78"/>
      <c r="AY39" s="78"/>
      <c r="AZ39" s="739"/>
    </row>
    <row r="40" spans="1:52" s="85" customFormat="1" ht="62" x14ac:dyDescent="0.35">
      <c r="A40" s="22">
        <v>25</v>
      </c>
      <c r="B40" s="23" t="s">
        <v>24</v>
      </c>
      <c r="C40" s="23" t="s">
        <v>49</v>
      </c>
      <c r="D40" s="109" t="s">
        <v>77</v>
      </c>
      <c r="E40" s="216" t="s">
        <v>356</v>
      </c>
      <c r="F40" s="19">
        <v>10</v>
      </c>
      <c r="G40" s="19" t="s">
        <v>357</v>
      </c>
      <c r="H40" s="19">
        <v>5</v>
      </c>
      <c r="I40" s="128">
        <f t="shared" si="11"/>
        <v>15</v>
      </c>
      <c r="J40" s="19"/>
      <c r="K40" s="128"/>
      <c r="L40" s="128" t="s">
        <v>396</v>
      </c>
      <c r="M40" s="128">
        <v>3</v>
      </c>
      <c r="N40" s="779"/>
      <c r="O40" s="780"/>
      <c r="P40" s="212"/>
      <c r="Q40" s="72"/>
      <c r="R40" s="72"/>
      <c r="S40" s="72"/>
      <c r="T40" s="72"/>
      <c r="U40" s="72"/>
      <c r="V40" s="72"/>
      <c r="W40" s="751">
        <f t="shared" si="8"/>
        <v>18</v>
      </c>
      <c r="X40" s="1098">
        <f t="shared" si="9"/>
        <v>1</v>
      </c>
      <c r="Y40" s="216" t="s">
        <v>165</v>
      </c>
      <c r="Z40" s="19">
        <v>12</v>
      </c>
      <c r="AA40" s="19" t="s">
        <v>121</v>
      </c>
      <c r="AB40" s="19">
        <v>5</v>
      </c>
      <c r="AC40" s="125">
        <f t="shared" si="0"/>
        <v>17</v>
      </c>
      <c r="AD40" s="125"/>
      <c r="AE40" s="125"/>
      <c r="AF40" s="212" t="s">
        <v>166</v>
      </c>
      <c r="AG40" s="72">
        <v>4</v>
      </c>
      <c r="AH40" s="212"/>
      <c r="AI40" s="72"/>
      <c r="AJ40" s="72"/>
      <c r="AK40" s="72"/>
      <c r="AL40" s="72"/>
      <c r="AM40" s="72"/>
      <c r="AN40" s="72"/>
      <c r="AO40" s="752">
        <f t="shared" si="1"/>
        <v>21</v>
      </c>
      <c r="AP40" s="781"/>
      <c r="AQ40" s="72"/>
      <c r="AR40" s="78">
        <f t="shared" si="2"/>
        <v>18</v>
      </c>
      <c r="AS40" s="1099">
        <f t="shared" si="3"/>
        <v>18</v>
      </c>
      <c r="AT40" s="78">
        <f t="shared" si="4"/>
        <v>18</v>
      </c>
      <c r="AU40" s="78">
        <f t="shared" si="5"/>
        <v>18</v>
      </c>
      <c r="AV40" s="78" t="e">
        <f t="shared" si="15"/>
        <v>#VALUE!</v>
      </c>
      <c r="AW40" s="78" t="e">
        <f t="shared" si="6"/>
        <v>#VALUE!</v>
      </c>
      <c r="AX40" s="78">
        <f t="shared" si="13"/>
        <v>1</v>
      </c>
      <c r="AY40" s="78">
        <f t="shared" si="10"/>
        <v>0</v>
      </c>
      <c r="AZ40" s="739"/>
    </row>
    <row r="41" spans="1:52" ht="73.5" customHeight="1" x14ac:dyDescent="0.35">
      <c r="A41" s="22">
        <v>26</v>
      </c>
      <c r="B41" s="23" t="s">
        <v>25</v>
      </c>
      <c r="C41" s="23" t="s">
        <v>6</v>
      </c>
      <c r="D41" s="109" t="s">
        <v>77</v>
      </c>
      <c r="E41" s="216" t="s">
        <v>358</v>
      </c>
      <c r="F41" s="19">
        <v>11</v>
      </c>
      <c r="G41" s="19"/>
      <c r="H41" s="19"/>
      <c r="I41" s="128">
        <f t="shared" si="11"/>
        <v>11</v>
      </c>
      <c r="J41" s="19"/>
      <c r="K41" s="128"/>
      <c r="L41" s="771" t="s">
        <v>457</v>
      </c>
      <c r="M41" s="128">
        <v>6</v>
      </c>
      <c r="N41" s="72"/>
      <c r="O41" s="72"/>
      <c r="P41" s="72"/>
      <c r="Q41" s="72"/>
      <c r="R41" s="782"/>
      <c r="S41" s="782"/>
      <c r="T41" s="782"/>
      <c r="U41" s="782"/>
      <c r="V41" s="782"/>
      <c r="W41" s="751">
        <f t="shared" si="8"/>
        <v>17</v>
      </c>
      <c r="X41" s="1098">
        <f t="shared" si="9"/>
        <v>0</v>
      </c>
      <c r="Y41" s="33" t="s">
        <v>220</v>
      </c>
      <c r="Z41" s="19">
        <v>11</v>
      </c>
      <c r="AA41" s="19" t="s">
        <v>167</v>
      </c>
      <c r="AB41" s="19">
        <v>3</v>
      </c>
      <c r="AC41" s="125">
        <f t="shared" si="0"/>
        <v>14</v>
      </c>
      <c r="AD41" s="125" t="s">
        <v>209</v>
      </c>
      <c r="AE41" s="125">
        <v>3</v>
      </c>
      <c r="AF41" s="72"/>
      <c r="AG41" s="72"/>
      <c r="AH41" s="72"/>
      <c r="AI41" s="72"/>
      <c r="AJ41" s="72"/>
      <c r="AK41" s="72"/>
      <c r="AL41" s="72"/>
      <c r="AM41" s="72"/>
      <c r="AN41" s="72"/>
      <c r="AO41" s="752">
        <f t="shared" si="1"/>
        <v>17</v>
      </c>
      <c r="AP41" s="783"/>
      <c r="AQ41" s="199"/>
      <c r="AR41" s="78">
        <f t="shared" si="2"/>
        <v>17</v>
      </c>
      <c r="AS41" s="1099">
        <f t="shared" si="3"/>
        <v>17</v>
      </c>
      <c r="AT41" s="78">
        <f t="shared" si="4"/>
        <v>17</v>
      </c>
      <c r="AU41" s="78">
        <f t="shared" si="5"/>
        <v>0</v>
      </c>
      <c r="AV41" s="78" t="e">
        <f t="shared" si="15"/>
        <v>#VALUE!</v>
      </c>
      <c r="AW41" s="78" t="e">
        <f t="shared" si="6"/>
        <v>#VALUE!</v>
      </c>
      <c r="AX41" s="78">
        <f t="shared" si="13"/>
        <v>0</v>
      </c>
      <c r="AY41" s="78">
        <f t="shared" si="10"/>
        <v>0</v>
      </c>
      <c r="AZ41" s="739"/>
    </row>
    <row r="42" spans="1:52" s="112" customFormat="1" ht="31" x14ac:dyDescent="0.35">
      <c r="A42" s="22">
        <v>27</v>
      </c>
      <c r="B42" s="740" t="s">
        <v>223</v>
      </c>
      <c r="C42" s="109" t="s">
        <v>6</v>
      </c>
      <c r="D42" s="109" t="s">
        <v>77</v>
      </c>
      <c r="E42" s="222" t="s">
        <v>359</v>
      </c>
      <c r="F42" s="111">
        <v>9</v>
      </c>
      <c r="G42" s="19" t="s">
        <v>360</v>
      </c>
      <c r="H42" s="111">
        <v>4</v>
      </c>
      <c r="I42" s="128">
        <f t="shared" si="11"/>
        <v>13</v>
      </c>
      <c r="J42" s="19"/>
      <c r="K42" s="128"/>
      <c r="L42" s="771" t="s">
        <v>393</v>
      </c>
      <c r="M42" s="128">
        <v>3</v>
      </c>
      <c r="N42" s="784"/>
      <c r="O42" s="72"/>
      <c r="P42" s="111"/>
      <c r="Q42" s="72"/>
      <c r="R42" s="111"/>
      <c r="S42" s="111"/>
      <c r="T42" s="111"/>
      <c r="U42" s="111"/>
      <c r="V42" s="111"/>
      <c r="W42" s="751">
        <f t="shared" si="8"/>
        <v>16</v>
      </c>
      <c r="X42" s="1098">
        <f t="shared" si="9"/>
        <v>-1</v>
      </c>
      <c r="Y42" s="222" t="s">
        <v>216</v>
      </c>
      <c r="Z42" s="111">
        <v>12</v>
      </c>
      <c r="AA42" s="111" t="s">
        <v>168</v>
      </c>
      <c r="AB42" s="111">
        <v>4</v>
      </c>
      <c r="AC42" s="125">
        <f t="shared" si="0"/>
        <v>16</v>
      </c>
      <c r="AD42" s="125" t="s">
        <v>208</v>
      </c>
      <c r="AE42" s="125">
        <v>3</v>
      </c>
      <c r="AF42" s="111"/>
      <c r="AG42" s="72"/>
      <c r="AH42" s="111"/>
      <c r="AI42" s="72"/>
      <c r="AJ42" s="72"/>
      <c r="AK42" s="72"/>
      <c r="AL42" s="72"/>
      <c r="AM42" s="72"/>
      <c r="AN42" s="72"/>
      <c r="AO42" s="752">
        <f t="shared" si="1"/>
        <v>19</v>
      </c>
      <c r="AP42" s="111"/>
      <c r="AQ42" s="111"/>
      <c r="AR42" s="78">
        <f t="shared" si="2"/>
        <v>16</v>
      </c>
      <c r="AS42" s="1099">
        <f t="shared" si="3"/>
        <v>16</v>
      </c>
      <c r="AT42" s="78">
        <f t="shared" si="4"/>
        <v>16</v>
      </c>
      <c r="AU42" s="78">
        <f t="shared" si="5"/>
        <v>-18</v>
      </c>
      <c r="AV42" s="78" t="e">
        <f t="shared" si="15"/>
        <v>#VALUE!</v>
      </c>
      <c r="AW42" s="78" t="e">
        <f t="shared" si="6"/>
        <v>#VALUE!</v>
      </c>
      <c r="AX42" s="78">
        <f t="shared" si="13"/>
        <v>-1</v>
      </c>
      <c r="AY42" s="78">
        <f t="shared" si="10"/>
        <v>0</v>
      </c>
      <c r="AZ42" s="739"/>
    </row>
    <row r="43" spans="1:52" s="90" customFormat="1" ht="18.5" x14ac:dyDescent="0.35">
      <c r="A43" s="756" t="s">
        <v>547</v>
      </c>
      <c r="B43" s="24" t="s">
        <v>102</v>
      </c>
      <c r="C43" s="24"/>
      <c r="D43" s="756"/>
      <c r="E43" s="33"/>
      <c r="F43" s="23"/>
      <c r="G43" s="19"/>
      <c r="H43" s="23"/>
      <c r="I43" s="125">
        <f t="shared" si="11"/>
        <v>0</v>
      </c>
      <c r="J43" s="125"/>
      <c r="K43" s="125"/>
      <c r="L43" s="125"/>
      <c r="M43" s="125"/>
      <c r="N43" s="87"/>
      <c r="O43" s="87"/>
      <c r="P43" s="87"/>
      <c r="Q43" s="87"/>
      <c r="R43" s="87"/>
      <c r="S43" s="87"/>
      <c r="T43" s="87"/>
      <c r="U43" s="87"/>
      <c r="V43" s="87"/>
      <c r="W43" s="751"/>
      <c r="X43" s="1098"/>
      <c r="Y43" s="33"/>
      <c r="Z43" s="24"/>
      <c r="AA43" s="19"/>
      <c r="AB43" s="24"/>
      <c r="AC43" s="125"/>
      <c r="AD43" s="125"/>
      <c r="AE43" s="125"/>
      <c r="AF43" s="87"/>
      <c r="AG43" s="87"/>
      <c r="AH43" s="87"/>
      <c r="AI43" s="87"/>
      <c r="AJ43" s="87"/>
      <c r="AK43" s="87"/>
      <c r="AL43" s="87"/>
      <c r="AM43" s="87"/>
      <c r="AN43" s="87"/>
      <c r="AO43" s="752"/>
      <c r="AP43" s="87"/>
      <c r="AQ43" s="87"/>
      <c r="AR43" s="78"/>
      <c r="AS43" s="1099"/>
      <c r="AT43" s="78"/>
      <c r="AU43" s="78"/>
      <c r="AV43" s="78"/>
      <c r="AW43" s="78"/>
      <c r="AX43" s="78"/>
      <c r="AY43" s="78"/>
      <c r="AZ43" s="739"/>
    </row>
    <row r="44" spans="1:52" s="123" customFormat="1" ht="62" x14ac:dyDescent="0.35">
      <c r="A44" s="18">
        <v>28</v>
      </c>
      <c r="B44" s="109" t="s">
        <v>38</v>
      </c>
      <c r="C44" s="18" t="s">
        <v>6</v>
      </c>
      <c r="D44" s="19" t="s">
        <v>84</v>
      </c>
      <c r="E44" s="216" t="s">
        <v>362</v>
      </c>
      <c r="F44" s="19">
        <v>10</v>
      </c>
      <c r="G44" s="19" t="s">
        <v>363</v>
      </c>
      <c r="H44" s="19">
        <v>4</v>
      </c>
      <c r="I44" s="125">
        <f t="shared" si="11"/>
        <v>14</v>
      </c>
      <c r="J44" s="125"/>
      <c r="K44" s="125"/>
      <c r="L44" s="125" t="s">
        <v>392</v>
      </c>
      <c r="M44" s="125">
        <v>3</v>
      </c>
      <c r="N44" s="78"/>
      <c r="O44" s="78"/>
      <c r="P44" s="755" t="s">
        <v>411</v>
      </c>
      <c r="Q44" s="18"/>
      <c r="R44" s="78"/>
      <c r="S44" s="78"/>
      <c r="T44" s="78"/>
      <c r="U44" s="78"/>
      <c r="V44" s="78"/>
      <c r="W44" s="751">
        <f t="shared" si="8"/>
        <v>17</v>
      </c>
      <c r="X44" s="1098">
        <f t="shared" si="9"/>
        <v>0</v>
      </c>
      <c r="Y44" s="19" t="s">
        <v>155</v>
      </c>
      <c r="Z44" s="18">
        <v>8</v>
      </c>
      <c r="AA44" s="19" t="s">
        <v>156</v>
      </c>
      <c r="AB44" s="18">
        <v>4</v>
      </c>
      <c r="AC44" s="125">
        <f t="shared" si="0"/>
        <v>12</v>
      </c>
      <c r="AD44" s="149" t="s">
        <v>205</v>
      </c>
      <c r="AE44" s="125">
        <v>6</v>
      </c>
      <c r="AF44" s="78"/>
      <c r="AG44" s="78"/>
      <c r="AH44" s="19"/>
      <c r="AI44" s="18"/>
      <c r="AJ44" s="78"/>
      <c r="AK44" s="78"/>
      <c r="AL44" s="78"/>
      <c r="AM44" s="78"/>
      <c r="AN44" s="78"/>
      <c r="AO44" s="752">
        <f t="shared" si="1"/>
        <v>18</v>
      </c>
      <c r="AP44" s="785" t="s">
        <v>157</v>
      </c>
      <c r="AQ44" s="78"/>
      <c r="AR44" s="78">
        <f t="shared" si="2"/>
        <v>17</v>
      </c>
      <c r="AS44" s="1099">
        <f t="shared" si="3"/>
        <v>17</v>
      </c>
      <c r="AT44" s="78">
        <f t="shared" si="4"/>
        <v>17</v>
      </c>
      <c r="AU44" s="78">
        <f t="shared" si="5"/>
        <v>0</v>
      </c>
      <c r="AV44" s="78">
        <f>(((AC44+AE44)*17)-(17*17))+(AG44*17)+AI44+AJ44+AK44+AL44+AM44+AN44</f>
        <v>17</v>
      </c>
      <c r="AW44" s="78">
        <f t="shared" si="6"/>
        <v>17</v>
      </c>
      <c r="AX44" s="78">
        <f t="shared" si="13"/>
        <v>0</v>
      </c>
      <c r="AY44" s="78">
        <f t="shared" si="10"/>
        <v>0</v>
      </c>
      <c r="AZ44" s="739"/>
    </row>
    <row r="45" spans="1:52" s="123" customFormat="1" ht="52" x14ac:dyDescent="0.35">
      <c r="A45" s="18">
        <v>29</v>
      </c>
      <c r="B45" s="109" t="s">
        <v>244</v>
      </c>
      <c r="C45" s="18" t="s">
        <v>6</v>
      </c>
      <c r="D45" s="19" t="s">
        <v>84</v>
      </c>
      <c r="E45" s="216" t="s">
        <v>364</v>
      </c>
      <c r="F45" s="19">
        <v>10</v>
      </c>
      <c r="G45" s="19" t="s">
        <v>365</v>
      </c>
      <c r="H45" s="19">
        <v>4</v>
      </c>
      <c r="I45" s="125">
        <f t="shared" si="11"/>
        <v>14</v>
      </c>
      <c r="J45" s="125"/>
      <c r="K45" s="125"/>
      <c r="L45" s="125" t="s">
        <v>395</v>
      </c>
      <c r="M45" s="125">
        <v>3</v>
      </c>
      <c r="N45" s="78"/>
      <c r="O45" s="78"/>
      <c r="P45" s="755" t="s">
        <v>412</v>
      </c>
      <c r="Q45" s="18"/>
      <c r="R45" s="78"/>
      <c r="S45" s="78"/>
      <c r="T45" s="78"/>
      <c r="U45" s="78"/>
      <c r="V45" s="78"/>
      <c r="W45" s="751">
        <f t="shared" si="8"/>
        <v>17</v>
      </c>
      <c r="X45" s="1098">
        <f t="shared" si="9"/>
        <v>0</v>
      </c>
      <c r="Y45" s="19"/>
      <c r="Z45" s="18"/>
      <c r="AA45" s="19"/>
      <c r="AB45" s="18"/>
      <c r="AC45" s="125"/>
      <c r="AD45" s="149"/>
      <c r="AE45" s="125"/>
      <c r="AF45" s="78"/>
      <c r="AG45" s="78"/>
      <c r="AH45" s="19"/>
      <c r="AI45" s="18"/>
      <c r="AJ45" s="78"/>
      <c r="AK45" s="78"/>
      <c r="AL45" s="78"/>
      <c r="AM45" s="78"/>
      <c r="AN45" s="78"/>
      <c r="AO45" s="752"/>
      <c r="AP45" s="785"/>
      <c r="AQ45" s="78"/>
      <c r="AR45" s="78"/>
      <c r="AS45" s="1099"/>
      <c r="AT45" s="78"/>
      <c r="AU45" s="78"/>
      <c r="AV45" s="78"/>
      <c r="AW45" s="78"/>
      <c r="AX45" s="78">
        <f t="shared" si="13"/>
        <v>0</v>
      </c>
      <c r="AY45" s="78">
        <f t="shared" si="10"/>
        <v>0</v>
      </c>
      <c r="AZ45" s="739"/>
    </row>
    <row r="46" spans="1:52" s="32" customFormat="1" ht="18.5" x14ac:dyDescent="0.35">
      <c r="A46" s="756" t="s">
        <v>8</v>
      </c>
      <c r="B46" s="24" t="s">
        <v>54</v>
      </c>
      <c r="C46" s="29"/>
      <c r="D46" s="18"/>
      <c r="E46" s="33"/>
      <c r="F46" s="23"/>
      <c r="G46" s="19"/>
      <c r="H46" s="23"/>
      <c r="I46" s="125">
        <f t="shared" si="11"/>
        <v>0</v>
      </c>
      <c r="J46" s="125"/>
      <c r="K46" s="125"/>
      <c r="L46" s="125"/>
      <c r="M46" s="125"/>
      <c r="N46" s="29"/>
      <c r="O46" s="29"/>
      <c r="P46" s="29"/>
      <c r="Q46" s="29"/>
      <c r="R46" s="29"/>
      <c r="S46" s="29"/>
      <c r="T46" s="29"/>
      <c r="U46" s="29"/>
      <c r="V46" s="29"/>
      <c r="W46" s="751"/>
      <c r="X46" s="1098"/>
      <c r="Y46" s="33"/>
      <c r="Z46" s="23"/>
      <c r="AA46" s="19"/>
      <c r="AB46" s="23"/>
      <c r="AC46" s="125"/>
      <c r="AD46" s="125"/>
      <c r="AE46" s="125"/>
      <c r="AF46" s="29"/>
      <c r="AG46" s="29"/>
      <c r="AH46" s="29"/>
      <c r="AI46" s="29"/>
      <c r="AJ46" s="29"/>
      <c r="AK46" s="29"/>
      <c r="AL46" s="29"/>
      <c r="AM46" s="29"/>
      <c r="AN46" s="29"/>
      <c r="AO46" s="752"/>
      <c r="AP46" s="29"/>
      <c r="AQ46" s="29"/>
      <c r="AR46" s="78"/>
      <c r="AS46" s="1099"/>
      <c r="AT46" s="78"/>
      <c r="AU46" s="78"/>
      <c r="AV46" s="78"/>
      <c r="AW46" s="78"/>
      <c r="AX46" s="78"/>
      <c r="AY46" s="78"/>
      <c r="AZ46" s="739"/>
    </row>
    <row r="47" spans="1:52" s="32" customFormat="1" ht="46.5" x14ac:dyDescent="0.35">
      <c r="A47" s="22">
        <v>30</v>
      </c>
      <c r="B47" s="23" t="s">
        <v>28</v>
      </c>
      <c r="C47" s="23" t="s">
        <v>50</v>
      </c>
      <c r="D47" s="18" t="s">
        <v>72</v>
      </c>
      <c r="E47" s="33" t="s">
        <v>557</v>
      </c>
      <c r="F47" s="18">
        <v>9</v>
      </c>
      <c r="G47" s="19" t="s">
        <v>138</v>
      </c>
      <c r="H47" s="18">
        <v>3</v>
      </c>
      <c r="I47" s="125">
        <f t="shared" si="11"/>
        <v>12</v>
      </c>
      <c r="J47" s="125"/>
      <c r="K47" s="125"/>
      <c r="L47" s="128"/>
      <c r="M47" s="128"/>
      <c r="N47" s="33" t="s">
        <v>406</v>
      </c>
      <c r="O47" s="786">
        <v>6</v>
      </c>
      <c r="P47" s="787"/>
      <c r="Q47" s="18"/>
      <c r="R47" s="786">
        <v>0</v>
      </c>
      <c r="S47" s="786">
        <v>0</v>
      </c>
      <c r="T47" s="786">
        <v>0</v>
      </c>
      <c r="U47" s="786">
        <v>0</v>
      </c>
      <c r="V47" s="786">
        <v>0</v>
      </c>
      <c r="W47" s="751">
        <f t="shared" si="8"/>
        <v>18</v>
      </c>
      <c r="X47" s="1098">
        <f t="shared" si="9"/>
        <v>1</v>
      </c>
      <c r="Y47" s="33"/>
      <c r="Z47" s="18"/>
      <c r="AA47" s="19"/>
      <c r="AB47" s="18"/>
      <c r="AC47" s="125">
        <f t="shared" si="0"/>
        <v>0</v>
      </c>
      <c r="AD47" s="128"/>
      <c r="AE47" s="128"/>
      <c r="AF47" s="33"/>
      <c r="AG47" s="786"/>
      <c r="AH47" s="33"/>
      <c r="AI47" s="786"/>
      <c r="AJ47" s="786">
        <v>0</v>
      </c>
      <c r="AK47" s="786">
        <v>0</v>
      </c>
      <c r="AL47" s="786">
        <v>0</v>
      </c>
      <c r="AM47" s="786">
        <v>0</v>
      </c>
      <c r="AN47" s="786"/>
      <c r="AO47" s="752">
        <f t="shared" si="1"/>
        <v>0</v>
      </c>
      <c r="AP47" s="788"/>
      <c r="AQ47" s="29"/>
      <c r="AR47" s="78">
        <f t="shared" si="2"/>
        <v>12</v>
      </c>
      <c r="AS47" s="1099">
        <f t="shared" si="3"/>
        <v>18</v>
      </c>
      <c r="AT47" s="78">
        <f t="shared" si="4"/>
        <v>12</v>
      </c>
      <c r="AU47" s="78">
        <f t="shared" si="5"/>
        <v>-30</v>
      </c>
      <c r="AV47" s="78" t="e">
        <f t="shared" ref="AV47:AV54" si="16">L47+N47+(P47*10)+R47+S47+T47+U47+V47+W47</f>
        <v>#VALUE!</v>
      </c>
      <c r="AW47" s="78" t="e">
        <f t="shared" si="6"/>
        <v>#VALUE!</v>
      </c>
      <c r="AX47" s="78">
        <f t="shared" si="13"/>
        <v>-5</v>
      </c>
      <c r="AY47" s="78">
        <f t="shared" si="10"/>
        <v>6</v>
      </c>
      <c r="AZ47" s="739"/>
    </row>
    <row r="48" spans="1:52" s="32" customFormat="1" ht="46.5" x14ac:dyDescent="0.35">
      <c r="A48" s="22">
        <v>31</v>
      </c>
      <c r="B48" s="23" t="s">
        <v>26</v>
      </c>
      <c r="C48" s="23" t="s">
        <v>6</v>
      </c>
      <c r="D48" s="18" t="s">
        <v>72</v>
      </c>
      <c r="E48" s="33" t="s">
        <v>458</v>
      </c>
      <c r="F48" s="18">
        <v>21</v>
      </c>
      <c r="G48" s="19">
        <v>0</v>
      </c>
      <c r="H48" s="18">
        <v>0</v>
      </c>
      <c r="I48" s="125">
        <f t="shared" si="11"/>
        <v>21</v>
      </c>
      <c r="J48" s="125"/>
      <c r="K48" s="125"/>
      <c r="L48" s="128"/>
      <c r="M48" s="128"/>
      <c r="N48" s="789" t="s">
        <v>459</v>
      </c>
      <c r="O48" s="786">
        <v>4</v>
      </c>
      <c r="P48" s="19"/>
      <c r="Q48" s="18"/>
      <c r="R48" s="786">
        <v>0</v>
      </c>
      <c r="S48" s="786">
        <v>0</v>
      </c>
      <c r="T48" s="786">
        <v>0</v>
      </c>
      <c r="U48" s="786">
        <v>0</v>
      </c>
      <c r="V48" s="786">
        <v>0</v>
      </c>
      <c r="W48" s="751">
        <f t="shared" si="8"/>
        <v>25</v>
      </c>
      <c r="X48" s="1098">
        <f t="shared" si="9"/>
        <v>8</v>
      </c>
      <c r="Y48" s="33"/>
      <c r="Z48" s="18"/>
      <c r="AA48" s="19"/>
      <c r="AB48" s="18"/>
      <c r="AC48" s="125">
        <f t="shared" si="0"/>
        <v>0</v>
      </c>
      <c r="AD48" s="128"/>
      <c r="AE48" s="128"/>
      <c r="AF48" s="789"/>
      <c r="AG48" s="786"/>
      <c r="AH48" s="789"/>
      <c r="AI48" s="786"/>
      <c r="AJ48" s="786">
        <v>0</v>
      </c>
      <c r="AK48" s="786">
        <v>0</v>
      </c>
      <c r="AL48" s="786">
        <v>0</v>
      </c>
      <c r="AM48" s="786">
        <v>0</v>
      </c>
      <c r="AN48" s="786">
        <v>0</v>
      </c>
      <c r="AO48" s="752">
        <f t="shared" si="1"/>
        <v>0</v>
      </c>
      <c r="AP48" s="29"/>
      <c r="AQ48" s="29"/>
      <c r="AR48" s="78">
        <f t="shared" si="2"/>
        <v>21</v>
      </c>
      <c r="AS48" s="1099">
        <f t="shared" si="3"/>
        <v>25</v>
      </c>
      <c r="AT48" s="78">
        <f t="shared" si="4"/>
        <v>21</v>
      </c>
      <c r="AU48" s="78">
        <f t="shared" si="5"/>
        <v>112</v>
      </c>
      <c r="AV48" s="78" t="e">
        <f t="shared" si="16"/>
        <v>#VALUE!</v>
      </c>
      <c r="AW48" s="78" t="e">
        <f t="shared" si="6"/>
        <v>#VALUE!</v>
      </c>
      <c r="AX48" s="78">
        <f t="shared" si="13"/>
        <v>4</v>
      </c>
      <c r="AY48" s="78">
        <f t="shared" si="10"/>
        <v>4</v>
      </c>
      <c r="AZ48" s="739"/>
    </row>
    <row r="49" spans="1:52" s="5" customFormat="1" ht="46.5" x14ac:dyDescent="0.35">
      <c r="A49" s="22">
        <v>32</v>
      </c>
      <c r="B49" s="23" t="s">
        <v>27</v>
      </c>
      <c r="C49" s="23" t="s">
        <v>6</v>
      </c>
      <c r="D49" s="18" t="s">
        <v>72</v>
      </c>
      <c r="E49" s="33" t="s">
        <v>556</v>
      </c>
      <c r="F49" s="18">
        <v>21</v>
      </c>
      <c r="G49" s="19">
        <v>0</v>
      </c>
      <c r="H49" s="18">
        <v>0</v>
      </c>
      <c r="I49" s="125">
        <f t="shared" si="11"/>
        <v>21</v>
      </c>
      <c r="J49" s="125"/>
      <c r="K49" s="125"/>
      <c r="L49" s="128"/>
      <c r="M49" s="128"/>
      <c r="N49" s="789" t="s">
        <v>441</v>
      </c>
      <c r="O49" s="786">
        <v>4</v>
      </c>
      <c r="P49" s="33"/>
      <c r="Q49" s="18"/>
      <c r="R49" s="790">
        <v>0</v>
      </c>
      <c r="S49" s="790">
        <v>0</v>
      </c>
      <c r="T49" s="790">
        <v>0</v>
      </c>
      <c r="U49" s="790">
        <v>0</v>
      </c>
      <c r="V49" s="790">
        <v>0</v>
      </c>
      <c r="W49" s="751">
        <f t="shared" si="8"/>
        <v>25</v>
      </c>
      <c r="X49" s="1098">
        <f t="shared" si="9"/>
        <v>8</v>
      </c>
      <c r="Y49" s="17"/>
      <c r="Z49" s="18"/>
      <c r="AA49" s="19"/>
      <c r="AB49" s="18"/>
      <c r="AC49" s="125">
        <f t="shared" si="0"/>
        <v>0</v>
      </c>
      <c r="AD49" s="128"/>
      <c r="AE49" s="128"/>
      <c r="AF49" s="791"/>
      <c r="AG49" s="790"/>
      <c r="AH49" s="791"/>
      <c r="AI49" s="790"/>
      <c r="AJ49" s="790">
        <v>0</v>
      </c>
      <c r="AK49" s="790">
        <v>0</v>
      </c>
      <c r="AL49" s="790">
        <v>0</v>
      </c>
      <c r="AM49" s="790">
        <v>0</v>
      </c>
      <c r="AN49" s="790">
        <v>0</v>
      </c>
      <c r="AO49" s="752">
        <f t="shared" si="1"/>
        <v>0</v>
      </c>
      <c r="AP49" s="12"/>
      <c r="AQ49" s="12"/>
      <c r="AR49" s="78">
        <f t="shared" si="2"/>
        <v>21</v>
      </c>
      <c r="AS49" s="1099">
        <f t="shared" si="3"/>
        <v>25</v>
      </c>
      <c r="AT49" s="78">
        <f t="shared" si="4"/>
        <v>21</v>
      </c>
      <c r="AU49" s="78">
        <f t="shared" si="5"/>
        <v>112</v>
      </c>
      <c r="AV49" s="78" t="e">
        <f t="shared" si="16"/>
        <v>#VALUE!</v>
      </c>
      <c r="AW49" s="78" t="e">
        <f t="shared" si="6"/>
        <v>#VALUE!</v>
      </c>
      <c r="AX49" s="78">
        <f t="shared" si="13"/>
        <v>4</v>
      </c>
      <c r="AY49" s="78">
        <f t="shared" si="10"/>
        <v>4</v>
      </c>
      <c r="AZ49" s="739"/>
    </row>
    <row r="50" spans="1:52" s="32" customFormat="1" ht="53" customHeight="1" x14ac:dyDescent="0.35">
      <c r="A50" s="22">
        <v>33</v>
      </c>
      <c r="B50" s="23" t="s">
        <v>59</v>
      </c>
      <c r="C50" s="23" t="s">
        <v>6</v>
      </c>
      <c r="D50" s="18" t="s">
        <v>72</v>
      </c>
      <c r="E50" s="33" t="s">
        <v>243</v>
      </c>
      <c r="F50" s="18"/>
      <c r="G50" s="18"/>
      <c r="H50" s="18"/>
      <c r="I50" s="125">
        <f t="shared" si="11"/>
        <v>0</v>
      </c>
      <c r="J50" s="125"/>
      <c r="K50" s="125"/>
      <c r="L50" s="128"/>
      <c r="M50" s="128"/>
      <c r="N50" s="789"/>
      <c r="O50" s="786"/>
      <c r="P50" s="787"/>
      <c r="Q50" s="18"/>
      <c r="R50" s="786">
        <v>0</v>
      </c>
      <c r="S50" s="786">
        <v>0</v>
      </c>
      <c r="T50" s="786">
        <v>0</v>
      </c>
      <c r="U50" s="786">
        <v>0</v>
      </c>
      <c r="V50" s="786">
        <v>0</v>
      </c>
      <c r="W50" s="751">
        <f t="shared" si="8"/>
        <v>0</v>
      </c>
      <c r="X50" s="1098">
        <f>W50</f>
        <v>0</v>
      </c>
      <c r="Y50" s="33"/>
      <c r="Z50" s="18"/>
      <c r="AA50" s="18"/>
      <c r="AB50" s="18"/>
      <c r="AC50" s="125">
        <f t="shared" si="0"/>
        <v>0</v>
      </c>
      <c r="AD50" s="128"/>
      <c r="AE50" s="128"/>
      <c r="AF50" s="789"/>
      <c r="AG50" s="786"/>
      <c r="AH50" s="789"/>
      <c r="AI50" s="786"/>
      <c r="AJ50" s="786">
        <v>0</v>
      </c>
      <c r="AK50" s="786">
        <v>0</v>
      </c>
      <c r="AL50" s="786">
        <v>0</v>
      </c>
      <c r="AM50" s="786">
        <v>0</v>
      </c>
      <c r="AN50" s="786"/>
      <c r="AO50" s="752">
        <f t="shared" si="1"/>
        <v>0</v>
      </c>
      <c r="AP50" s="792" t="s">
        <v>139</v>
      </c>
      <c r="AQ50" s="29"/>
      <c r="AR50" s="78">
        <f t="shared" si="2"/>
        <v>0</v>
      </c>
      <c r="AS50" s="1099">
        <f t="shared" si="3"/>
        <v>0</v>
      </c>
      <c r="AT50" s="78">
        <f t="shared" si="4"/>
        <v>0</v>
      </c>
      <c r="AU50" s="78">
        <f t="shared" si="5"/>
        <v>-306</v>
      </c>
      <c r="AV50" s="78">
        <f t="shared" si="16"/>
        <v>0</v>
      </c>
      <c r="AW50" s="78">
        <f t="shared" si="6"/>
        <v>-306</v>
      </c>
      <c r="AX50" s="78">
        <f>(I50+K50+M50+Q50)</f>
        <v>0</v>
      </c>
      <c r="AY50" s="78">
        <f t="shared" si="10"/>
        <v>0</v>
      </c>
      <c r="AZ50" s="739" t="s">
        <v>587</v>
      </c>
    </row>
    <row r="51" spans="1:52" s="32" customFormat="1" ht="46.5" x14ac:dyDescent="0.35">
      <c r="A51" s="22">
        <v>34</v>
      </c>
      <c r="B51" s="23" t="s">
        <v>242</v>
      </c>
      <c r="C51" s="23" t="s">
        <v>6</v>
      </c>
      <c r="D51" s="18" t="s">
        <v>72</v>
      </c>
      <c r="E51" s="33" t="s">
        <v>555</v>
      </c>
      <c r="F51" s="18">
        <v>21</v>
      </c>
      <c r="G51" s="18"/>
      <c r="H51" s="18"/>
      <c r="I51" s="125">
        <f t="shared" si="11"/>
        <v>21</v>
      </c>
      <c r="J51" s="125"/>
      <c r="K51" s="125"/>
      <c r="L51" s="128"/>
      <c r="M51" s="128"/>
      <c r="N51" s="789" t="s">
        <v>350</v>
      </c>
      <c r="O51" s="786">
        <v>2</v>
      </c>
      <c r="P51" s="787"/>
      <c r="Q51" s="18"/>
      <c r="R51" s="786"/>
      <c r="S51" s="786"/>
      <c r="T51" s="786"/>
      <c r="U51" s="786"/>
      <c r="V51" s="786"/>
      <c r="W51" s="751">
        <f t="shared" si="8"/>
        <v>23</v>
      </c>
      <c r="X51" s="1098">
        <f t="shared" si="9"/>
        <v>6</v>
      </c>
      <c r="Y51" s="33"/>
      <c r="Z51" s="18"/>
      <c r="AA51" s="18"/>
      <c r="AB51" s="18"/>
      <c r="AC51" s="125"/>
      <c r="AD51" s="128"/>
      <c r="AE51" s="128"/>
      <c r="AF51" s="789"/>
      <c r="AG51" s="786"/>
      <c r="AH51" s="789"/>
      <c r="AI51" s="786"/>
      <c r="AJ51" s="786"/>
      <c r="AK51" s="786"/>
      <c r="AL51" s="786"/>
      <c r="AM51" s="786"/>
      <c r="AN51" s="786"/>
      <c r="AO51" s="752"/>
      <c r="AP51" s="792"/>
      <c r="AQ51" s="29"/>
      <c r="AR51" s="78"/>
      <c r="AS51" s="1099"/>
      <c r="AT51" s="78"/>
      <c r="AU51" s="78"/>
      <c r="AV51" s="78"/>
      <c r="AW51" s="78"/>
      <c r="AX51" s="78">
        <f t="shared" si="13"/>
        <v>4</v>
      </c>
      <c r="AY51" s="78">
        <f t="shared" si="10"/>
        <v>2</v>
      </c>
      <c r="AZ51" s="739"/>
    </row>
    <row r="52" spans="1:52" s="32" customFormat="1" ht="18.5" x14ac:dyDescent="0.35">
      <c r="A52" s="756" t="s">
        <v>548</v>
      </c>
      <c r="B52" s="24" t="s">
        <v>31</v>
      </c>
      <c r="C52" s="23"/>
      <c r="D52" s="18"/>
      <c r="E52" s="33"/>
      <c r="F52" s="23"/>
      <c r="G52" s="19"/>
      <c r="H52" s="23"/>
      <c r="I52" s="125">
        <f t="shared" si="11"/>
        <v>0</v>
      </c>
      <c r="J52" s="125"/>
      <c r="K52" s="125"/>
      <c r="L52" s="125"/>
      <c r="M52" s="125"/>
      <c r="N52" s="29"/>
      <c r="O52" s="29"/>
      <c r="P52" s="29"/>
      <c r="Q52" s="29"/>
      <c r="R52" s="29"/>
      <c r="S52" s="29"/>
      <c r="T52" s="29"/>
      <c r="U52" s="29"/>
      <c r="V52" s="29"/>
      <c r="W52" s="751"/>
      <c r="X52" s="1098"/>
      <c r="Y52" s="33"/>
      <c r="Z52" s="23"/>
      <c r="AA52" s="19"/>
      <c r="AB52" s="23"/>
      <c r="AC52" s="125"/>
      <c r="AD52" s="125"/>
      <c r="AE52" s="125"/>
      <c r="AF52" s="29"/>
      <c r="AG52" s="29"/>
      <c r="AH52" s="29"/>
      <c r="AI52" s="29"/>
      <c r="AJ52" s="29"/>
      <c r="AK52" s="29"/>
      <c r="AL52" s="29"/>
      <c r="AM52" s="29"/>
      <c r="AN52" s="29"/>
      <c r="AO52" s="752"/>
      <c r="AP52" s="29"/>
      <c r="AQ52" s="29"/>
      <c r="AR52" s="78"/>
      <c r="AS52" s="1099"/>
      <c r="AT52" s="78"/>
      <c r="AU52" s="78"/>
      <c r="AV52" s="78"/>
      <c r="AW52" s="78"/>
      <c r="AX52" s="78"/>
      <c r="AY52" s="78"/>
      <c r="AZ52" s="739"/>
    </row>
    <row r="53" spans="1:52" s="32" customFormat="1" ht="130.5" x14ac:dyDescent="0.35">
      <c r="A53" s="22">
        <v>35</v>
      </c>
      <c r="B53" s="23" t="s">
        <v>32</v>
      </c>
      <c r="C53" s="23" t="s">
        <v>49</v>
      </c>
      <c r="D53" s="18" t="s">
        <v>79</v>
      </c>
      <c r="E53" s="33" t="s">
        <v>513</v>
      </c>
      <c r="F53" s="19">
        <v>12</v>
      </c>
      <c r="G53" s="19" t="s">
        <v>141</v>
      </c>
      <c r="H53" s="19">
        <v>1</v>
      </c>
      <c r="I53" s="128">
        <f>F53+H53</f>
        <v>13</v>
      </c>
      <c r="J53" s="128"/>
      <c r="K53" s="128"/>
      <c r="L53" s="771" t="s">
        <v>407</v>
      </c>
      <c r="M53" s="128">
        <v>3</v>
      </c>
      <c r="N53" s="18" t="s">
        <v>344</v>
      </c>
      <c r="O53" s="18">
        <v>2</v>
      </c>
      <c r="P53" s="793" t="s">
        <v>514</v>
      </c>
      <c r="Q53" s="18"/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751">
        <f t="shared" si="8"/>
        <v>18</v>
      </c>
      <c r="X53" s="1098">
        <f t="shared" si="9"/>
        <v>1</v>
      </c>
      <c r="Y53" s="33" t="s">
        <v>140</v>
      </c>
      <c r="Z53" s="19">
        <v>15</v>
      </c>
      <c r="AA53" s="19" t="s">
        <v>143</v>
      </c>
      <c r="AB53" s="19">
        <v>1</v>
      </c>
      <c r="AC53" s="125">
        <f t="shared" si="0"/>
        <v>16</v>
      </c>
      <c r="AD53" s="128"/>
      <c r="AE53" s="128"/>
      <c r="AF53" s="33" t="s">
        <v>144</v>
      </c>
      <c r="AG53" s="23">
        <v>2</v>
      </c>
      <c r="AH53" s="33"/>
      <c r="AI53" s="23"/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752">
        <f t="shared" si="1"/>
        <v>18</v>
      </c>
      <c r="AP53" s="29"/>
      <c r="AQ53" s="29"/>
      <c r="AR53" s="78">
        <f t="shared" si="2"/>
        <v>16</v>
      </c>
      <c r="AS53" s="1099">
        <f t="shared" si="3"/>
        <v>18</v>
      </c>
      <c r="AT53" s="78">
        <f t="shared" si="4"/>
        <v>16</v>
      </c>
      <c r="AU53" s="78">
        <f t="shared" si="5"/>
        <v>2</v>
      </c>
      <c r="AV53" s="78" t="e">
        <f t="shared" si="16"/>
        <v>#VALUE!</v>
      </c>
      <c r="AW53" s="78" t="e">
        <f t="shared" si="6"/>
        <v>#VALUE!</v>
      </c>
      <c r="AX53" s="78">
        <f t="shared" si="13"/>
        <v>-1</v>
      </c>
      <c r="AY53" s="78">
        <f t="shared" si="10"/>
        <v>2</v>
      </c>
      <c r="AZ53" s="739"/>
    </row>
    <row r="54" spans="1:52" s="32" customFormat="1" ht="62" x14ac:dyDescent="0.35">
      <c r="A54" s="22">
        <v>36</v>
      </c>
      <c r="B54" s="23" t="s">
        <v>33</v>
      </c>
      <c r="C54" s="23" t="s">
        <v>6</v>
      </c>
      <c r="D54" s="18" t="s">
        <v>79</v>
      </c>
      <c r="E54" s="33" t="s">
        <v>515</v>
      </c>
      <c r="F54" s="19">
        <v>12</v>
      </c>
      <c r="G54" s="19" t="s">
        <v>346</v>
      </c>
      <c r="H54" s="19">
        <v>4</v>
      </c>
      <c r="I54" s="128">
        <f t="shared" ref="I54:I55" si="17">F54+H54</f>
        <v>16</v>
      </c>
      <c r="J54" s="128"/>
      <c r="K54" s="128"/>
      <c r="L54" s="771" t="s">
        <v>408</v>
      </c>
      <c r="M54" s="128">
        <v>3</v>
      </c>
      <c r="N54" s="33" t="s">
        <v>347</v>
      </c>
      <c r="O54" s="23">
        <v>2</v>
      </c>
      <c r="P54" s="794" t="s">
        <v>516</v>
      </c>
      <c r="Q54" s="18"/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751">
        <f t="shared" si="8"/>
        <v>21</v>
      </c>
      <c r="X54" s="1098">
        <f t="shared" si="9"/>
        <v>4</v>
      </c>
      <c r="Y54" s="33" t="s">
        <v>214</v>
      </c>
      <c r="Z54" s="19">
        <v>12</v>
      </c>
      <c r="AA54" s="19" t="s">
        <v>145</v>
      </c>
      <c r="AB54" s="19">
        <v>4</v>
      </c>
      <c r="AC54" s="125">
        <f t="shared" si="0"/>
        <v>16</v>
      </c>
      <c r="AD54" s="128" t="s">
        <v>200</v>
      </c>
      <c r="AE54" s="128">
        <v>3</v>
      </c>
      <c r="AF54" s="33" t="s">
        <v>146</v>
      </c>
      <c r="AG54" s="23">
        <v>4</v>
      </c>
      <c r="AH54" s="33"/>
      <c r="AI54" s="23"/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752">
        <f t="shared" si="1"/>
        <v>23</v>
      </c>
      <c r="AP54" s="29"/>
      <c r="AQ54" s="29"/>
      <c r="AR54" s="78">
        <f t="shared" si="2"/>
        <v>19</v>
      </c>
      <c r="AS54" s="1099">
        <f t="shared" si="3"/>
        <v>21</v>
      </c>
      <c r="AT54" s="78">
        <f t="shared" si="4"/>
        <v>19</v>
      </c>
      <c r="AU54" s="78">
        <f t="shared" si="5"/>
        <v>56</v>
      </c>
      <c r="AV54" s="78" t="e">
        <f t="shared" si="16"/>
        <v>#VALUE!</v>
      </c>
      <c r="AW54" s="78" t="e">
        <f t="shared" si="6"/>
        <v>#VALUE!</v>
      </c>
      <c r="AX54" s="78">
        <f t="shared" si="13"/>
        <v>2</v>
      </c>
      <c r="AY54" s="78">
        <f t="shared" si="10"/>
        <v>2</v>
      </c>
      <c r="AZ54" s="739"/>
    </row>
    <row r="55" spans="1:52" ht="58" x14ac:dyDescent="0.35">
      <c r="A55" s="330">
        <v>37</v>
      </c>
      <c r="B55" s="23" t="s">
        <v>237</v>
      </c>
      <c r="C55" s="23" t="s">
        <v>6</v>
      </c>
      <c r="D55" s="18" t="s">
        <v>79</v>
      </c>
      <c r="E55" s="33" t="s">
        <v>517</v>
      </c>
      <c r="F55" s="18">
        <v>6</v>
      </c>
      <c r="G55" s="19" t="s">
        <v>518</v>
      </c>
      <c r="H55" s="19">
        <v>10</v>
      </c>
      <c r="I55" s="128">
        <f t="shared" si="17"/>
        <v>16</v>
      </c>
      <c r="J55" s="128"/>
      <c r="K55" s="128"/>
      <c r="L55" s="771" t="s">
        <v>519</v>
      </c>
      <c r="M55" s="128">
        <v>3</v>
      </c>
      <c r="N55" s="19" t="s">
        <v>142</v>
      </c>
      <c r="O55" s="18"/>
      <c r="P55" s="795" t="s">
        <v>520</v>
      </c>
      <c r="Q55" s="72"/>
      <c r="R55" s="199"/>
      <c r="S55" s="199"/>
      <c r="T55" s="199"/>
      <c r="U55" s="199"/>
      <c r="V55" s="199"/>
      <c r="W55" s="751">
        <f t="shared" si="8"/>
        <v>19</v>
      </c>
      <c r="X55" s="1098">
        <f t="shared" si="9"/>
        <v>2</v>
      </c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78">
        <f t="shared" si="13"/>
        <v>2</v>
      </c>
      <c r="AY55" s="78">
        <f t="shared" si="10"/>
        <v>0</v>
      </c>
      <c r="AZ55" s="739"/>
    </row>
    <row r="56" spans="1:52" s="5" customFormat="1" ht="18.5" x14ac:dyDescent="0.35">
      <c r="A56" s="796" t="s">
        <v>549</v>
      </c>
      <c r="B56" s="797" t="s">
        <v>98</v>
      </c>
      <c r="C56" s="798"/>
      <c r="D56" s="799"/>
      <c r="E56" s="17"/>
      <c r="F56" s="798"/>
      <c r="G56" s="19"/>
      <c r="H56" s="798"/>
      <c r="I56" s="125">
        <f t="shared" si="11"/>
        <v>0</v>
      </c>
      <c r="J56" s="125"/>
      <c r="K56" s="125"/>
      <c r="L56" s="128"/>
      <c r="M56" s="128"/>
      <c r="N56" s="12">
        <f ca="1">N56</f>
        <v>0</v>
      </c>
      <c r="O56" s="12"/>
      <c r="P56" s="12"/>
      <c r="Q56" s="12"/>
      <c r="R56" s="12"/>
      <c r="S56" s="12"/>
      <c r="T56" s="12"/>
      <c r="U56" s="12"/>
      <c r="V56" s="12"/>
      <c r="W56" s="751"/>
      <c r="X56" s="1098"/>
      <c r="Y56" s="17"/>
      <c r="Z56" s="798"/>
      <c r="AA56" s="19"/>
      <c r="AB56" s="798"/>
      <c r="AC56" s="125"/>
      <c r="AD56" s="128"/>
      <c r="AE56" s="128"/>
      <c r="AF56" s="12"/>
      <c r="AG56" s="12"/>
      <c r="AH56" s="12"/>
      <c r="AI56" s="12"/>
      <c r="AJ56" s="12"/>
      <c r="AK56" s="12"/>
      <c r="AL56" s="12"/>
      <c r="AM56" s="12"/>
      <c r="AN56" s="12"/>
      <c r="AO56" s="752"/>
      <c r="AP56" s="12"/>
      <c r="AQ56" s="12"/>
      <c r="AR56" s="78"/>
      <c r="AS56" s="1099"/>
      <c r="AT56" s="78"/>
      <c r="AU56" s="78"/>
      <c r="AV56" s="78"/>
      <c r="AW56" s="78"/>
      <c r="AX56" s="78"/>
      <c r="AY56" s="78"/>
      <c r="AZ56" s="739"/>
    </row>
    <row r="57" spans="1:52" s="5" customFormat="1" ht="46.5" x14ac:dyDescent="0.35">
      <c r="A57" s="22">
        <v>38</v>
      </c>
      <c r="B57" s="23" t="s">
        <v>42</v>
      </c>
      <c r="C57" s="23" t="s">
        <v>50</v>
      </c>
      <c r="D57" s="19" t="s">
        <v>82</v>
      </c>
      <c r="E57" s="17" t="s">
        <v>501</v>
      </c>
      <c r="F57" s="18">
        <v>16</v>
      </c>
      <c r="G57" s="19" t="s">
        <v>133</v>
      </c>
      <c r="H57" s="18">
        <v>3</v>
      </c>
      <c r="I57" s="128">
        <f t="shared" si="11"/>
        <v>19</v>
      </c>
      <c r="J57" s="128"/>
      <c r="K57" s="128"/>
      <c r="L57" s="771"/>
      <c r="M57" s="128"/>
      <c r="N57" s="12"/>
      <c r="O57" s="12"/>
      <c r="P57" s="12"/>
      <c r="Q57" s="12"/>
      <c r="R57" s="12"/>
      <c r="S57" s="12"/>
      <c r="T57" s="12"/>
      <c r="U57" s="12"/>
      <c r="V57" s="12"/>
      <c r="W57" s="751">
        <f t="shared" si="8"/>
        <v>19</v>
      </c>
      <c r="X57" s="1098">
        <f t="shared" si="9"/>
        <v>2</v>
      </c>
      <c r="Y57" s="17" t="s">
        <v>132</v>
      </c>
      <c r="Z57" s="18">
        <v>14</v>
      </c>
      <c r="AA57" s="19" t="s">
        <v>133</v>
      </c>
      <c r="AB57" s="18">
        <v>3</v>
      </c>
      <c r="AC57" s="125">
        <f t="shared" ref="AC57:AC68" si="18">Z57+AB57</f>
        <v>17</v>
      </c>
      <c r="AD57" s="128" t="s">
        <v>211</v>
      </c>
      <c r="AE57" s="128">
        <v>3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752">
        <f t="shared" ref="AO57:AO68" si="19">AC57+AE57+AG57+AI57+AJ57+AK57+AL57+AM57+AN57</f>
        <v>20</v>
      </c>
      <c r="AP57" s="12"/>
      <c r="AQ57" s="12"/>
      <c r="AR57" s="78">
        <f t="shared" ref="AR57:AR68" si="20">I57+M57</f>
        <v>19</v>
      </c>
      <c r="AS57" s="1099">
        <f t="shared" ref="AS57:AS68" si="21">AR57+O57</f>
        <v>19</v>
      </c>
      <c r="AT57" s="78">
        <f t="shared" ref="AT57:AT68" si="22">AR57</f>
        <v>19</v>
      </c>
      <c r="AU57" s="78">
        <f t="shared" ref="AU57:AU68" si="23">(((I57+M57)*18)-(17*18))+(O57*10)+Q57+R57+S57+T57+U57+V57</f>
        <v>36</v>
      </c>
      <c r="AV57" s="78">
        <f t="shared" ref="AV57:AV68" si="24">L57+N57+(P57*10)+R57+S57+T57+U57+V57+W57</f>
        <v>19</v>
      </c>
      <c r="AW57" s="78">
        <f t="shared" ref="AW57:AW68" si="25">AU57+AV57</f>
        <v>55</v>
      </c>
      <c r="AX57" s="78">
        <f t="shared" si="13"/>
        <v>2</v>
      </c>
      <c r="AY57" s="78">
        <f t="shared" si="10"/>
        <v>0</v>
      </c>
      <c r="AZ57" s="739"/>
    </row>
    <row r="58" spans="1:52" s="5" customFormat="1" ht="46.5" x14ac:dyDescent="0.35">
      <c r="A58" s="22">
        <v>39</v>
      </c>
      <c r="B58" s="23" t="s">
        <v>46</v>
      </c>
      <c r="C58" s="23" t="s">
        <v>6</v>
      </c>
      <c r="D58" s="18" t="s">
        <v>82</v>
      </c>
      <c r="E58" s="17" t="s">
        <v>500</v>
      </c>
      <c r="F58" s="18">
        <v>12</v>
      </c>
      <c r="G58" s="800" t="s">
        <v>367</v>
      </c>
      <c r="H58" s="18">
        <v>8</v>
      </c>
      <c r="I58" s="128">
        <f t="shared" si="11"/>
        <v>20</v>
      </c>
      <c r="J58" s="128"/>
      <c r="K58" s="128"/>
      <c r="L58" s="128"/>
      <c r="M58" s="128"/>
      <c r="N58" s="12"/>
      <c r="O58" s="12"/>
      <c r="P58" s="12"/>
      <c r="Q58" s="12"/>
      <c r="R58" s="12"/>
      <c r="S58" s="12"/>
      <c r="T58" s="12"/>
      <c r="U58" s="12"/>
      <c r="V58" s="12"/>
      <c r="W58" s="751">
        <f t="shared" si="8"/>
        <v>20</v>
      </c>
      <c r="X58" s="1098">
        <f t="shared" si="9"/>
        <v>3</v>
      </c>
      <c r="Y58" s="17" t="s">
        <v>134</v>
      </c>
      <c r="Z58" s="18">
        <v>12</v>
      </c>
      <c r="AA58" s="19" t="s">
        <v>161</v>
      </c>
      <c r="AB58" s="18">
        <v>4</v>
      </c>
      <c r="AC58" s="125">
        <f t="shared" si="18"/>
        <v>16</v>
      </c>
      <c r="AD58" s="128" t="s">
        <v>206</v>
      </c>
      <c r="AE58" s="128">
        <v>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752">
        <f t="shared" si="19"/>
        <v>19</v>
      </c>
      <c r="AP58" s="12"/>
      <c r="AQ58" s="12"/>
      <c r="AR58" s="78">
        <f t="shared" si="20"/>
        <v>20</v>
      </c>
      <c r="AS58" s="1099">
        <f t="shared" si="21"/>
        <v>20</v>
      </c>
      <c r="AT58" s="78">
        <f t="shared" si="22"/>
        <v>20</v>
      </c>
      <c r="AU58" s="78">
        <f t="shared" si="23"/>
        <v>54</v>
      </c>
      <c r="AV58" s="78">
        <f t="shared" si="24"/>
        <v>20</v>
      </c>
      <c r="AW58" s="78">
        <f t="shared" si="25"/>
        <v>74</v>
      </c>
      <c r="AX58" s="78">
        <f t="shared" si="13"/>
        <v>3</v>
      </c>
      <c r="AY58" s="78">
        <f t="shared" si="10"/>
        <v>0</v>
      </c>
      <c r="AZ58" s="739"/>
    </row>
    <row r="59" spans="1:52" s="5" customFormat="1" ht="51.75" customHeight="1" x14ac:dyDescent="0.35">
      <c r="A59" s="22">
        <v>40</v>
      </c>
      <c r="B59" s="23" t="s">
        <v>47</v>
      </c>
      <c r="C59" s="23" t="s">
        <v>6</v>
      </c>
      <c r="D59" s="18" t="s">
        <v>82</v>
      </c>
      <c r="E59" s="17" t="s">
        <v>502</v>
      </c>
      <c r="F59" s="18">
        <v>14</v>
      </c>
      <c r="G59" s="19" t="s">
        <v>368</v>
      </c>
      <c r="H59" s="18">
        <v>4</v>
      </c>
      <c r="I59" s="128">
        <f t="shared" si="11"/>
        <v>18</v>
      </c>
      <c r="J59" s="128"/>
      <c r="K59" s="128"/>
      <c r="L59" s="128"/>
      <c r="M59" s="128"/>
      <c r="N59" s="12"/>
      <c r="O59" s="12"/>
      <c r="P59" s="12"/>
      <c r="Q59" s="12"/>
      <c r="R59" s="12"/>
      <c r="S59" s="12"/>
      <c r="T59" s="12"/>
      <c r="U59" s="12"/>
      <c r="V59" s="12"/>
      <c r="W59" s="751">
        <f t="shared" si="8"/>
        <v>18</v>
      </c>
      <c r="X59" s="1098">
        <f t="shared" si="9"/>
        <v>1</v>
      </c>
      <c r="Y59" s="17" t="s">
        <v>135</v>
      </c>
      <c r="Z59" s="18">
        <v>14</v>
      </c>
      <c r="AA59" s="19" t="s">
        <v>136</v>
      </c>
      <c r="AB59" s="18">
        <v>4</v>
      </c>
      <c r="AC59" s="125">
        <f t="shared" si="18"/>
        <v>18</v>
      </c>
      <c r="AD59" s="128"/>
      <c r="AE59" s="128"/>
      <c r="AF59" s="12"/>
      <c r="AG59" s="12"/>
      <c r="AH59" s="12"/>
      <c r="AI59" s="12"/>
      <c r="AJ59" s="12"/>
      <c r="AK59" s="12"/>
      <c r="AL59" s="12"/>
      <c r="AM59" s="12"/>
      <c r="AN59" s="12"/>
      <c r="AO59" s="752">
        <f t="shared" si="19"/>
        <v>18</v>
      </c>
      <c r="AP59" s="12"/>
      <c r="AQ59" s="12"/>
      <c r="AR59" s="78">
        <f t="shared" si="20"/>
        <v>18</v>
      </c>
      <c r="AS59" s="1099">
        <f t="shared" si="21"/>
        <v>18</v>
      </c>
      <c r="AT59" s="78">
        <f t="shared" si="22"/>
        <v>18</v>
      </c>
      <c r="AU59" s="78">
        <f t="shared" si="23"/>
        <v>18</v>
      </c>
      <c r="AV59" s="78">
        <f t="shared" si="24"/>
        <v>18</v>
      </c>
      <c r="AW59" s="78">
        <f t="shared" si="25"/>
        <v>36</v>
      </c>
      <c r="AX59" s="78">
        <f t="shared" si="13"/>
        <v>1</v>
      </c>
      <c r="AY59" s="78">
        <f t="shared" si="10"/>
        <v>0</v>
      </c>
      <c r="AZ59" s="739"/>
    </row>
    <row r="60" spans="1:52" s="32" customFormat="1" ht="18.5" x14ac:dyDescent="0.35">
      <c r="A60" s="756" t="s">
        <v>550</v>
      </c>
      <c r="B60" s="24" t="s">
        <v>99</v>
      </c>
      <c r="C60" s="23"/>
      <c r="D60" s="18"/>
      <c r="E60" s="17"/>
      <c r="F60" s="29"/>
      <c r="G60" s="19"/>
      <c r="H60" s="29"/>
      <c r="I60" s="125">
        <f t="shared" si="11"/>
        <v>0</v>
      </c>
      <c r="J60" s="125"/>
      <c r="K60" s="125"/>
      <c r="L60" s="128"/>
      <c r="M60" s="128"/>
      <c r="N60" s="29"/>
      <c r="O60" s="29"/>
      <c r="P60" s="29"/>
      <c r="Q60" s="29"/>
      <c r="R60" s="29"/>
      <c r="S60" s="29"/>
      <c r="T60" s="29"/>
      <c r="U60" s="29"/>
      <c r="V60" s="29"/>
      <c r="W60" s="751"/>
      <c r="X60" s="1098"/>
      <c r="Y60" s="17"/>
      <c r="Z60" s="29"/>
      <c r="AA60" s="19"/>
      <c r="AB60" s="29"/>
      <c r="AC60" s="125"/>
      <c r="AD60" s="128"/>
      <c r="AE60" s="128"/>
      <c r="AF60" s="29"/>
      <c r="AG60" s="29"/>
      <c r="AH60" s="29"/>
      <c r="AI60" s="29"/>
      <c r="AJ60" s="29"/>
      <c r="AK60" s="29"/>
      <c r="AL60" s="29"/>
      <c r="AM60" s="29"/>
      <c r="AN60" s="29"/>
      <c r="AO60" s="752"/>
      <c r="AP60" s="29"/>
      <c r="AQ60" s="29"/>
      <c r="AR60" s="78"/>
      <c r="AS60" s="1099"/>
      <c r="AT60" s="78"/>
      <c r="AU60" s="78"/>
      <c r="AV60" s="78"/>
      <c r="AW60" s="78"/>
      <c r="AX60" s="78"/>
      <c r="AY60" s="78"/>
      <c r="AZ60" s="739"/>
    </row>
    <row r="61" spans="1:52" s="5" customFormat="1" ht="108.5" x14ac:dyDescent="0.35">
      <c r="A61" s="22">
        <v>41</v>
      </c>
      <c r="B61" s="23" t="s">
        <v>45</v>
      </c>
      <c r="C61" s="23" t="s">
        <v>6</v>
      </c>
      <c r="D61" s="19" t="s">
        <v>83</v>
      </c>
      <c r="E61" s="17" t="s">
        <v>369</v>
      </c>
      <c r="F61" s="801">
        <v>21</v>
      </c>
      <c r="G61" s="19"/>
      <c r="H61" s="801"/>
      <c r="I61" s="128">
        <f t="shared" si="11"/>
        <v>21</v>
      </c>
      <c r="J61" s="128"/>
      <c r="K61" s="128"/>
      <c r="L61" s="148"/>
      <c r="M61" s="148"/>
      <c r="N61" s="12"/>
      <c r="O61" s="12"/>
      <c r="P61" s="12"/>
      <c r="Q61" s="12"/>
      <c r="R61" s="12"/>
      <c r="S61" s="12"/>
      <c r="T61" s="12"/>
      <c r="U61" s="12"/>
      <c r="V61" s="12"/>
      <c r="W61" s="751">
        <f t="shared" si="8"/>
        <v>21</v>
      </c>
      <c r="X61" s="1098">
        <f t="shared" si="9"/>
        <v>4</v>
      </c>
      <c r="Y61" s="17" t="s">
        <v>137</v>
      </c>
      <c r="Z61" s="801">
        <v>20</v>
      </c>
      <c r="AA61" s="19"/>
      <c r="AB61" s="801"/>
      <c r="AC61" s="125">
        <f t="shared" si="18"/>
        <v>20</v>
      </c>
      <c r="AD61" s="148"/>
      <c r="AE61" s="148"/>
      <c r="AF61" s="12"/>
      <c r="AG61" s="12"/>
      <c r="AH61" s="12"/>
      <c r="AI61" s="12"/>
      <c r="AJ61" s="12"/>
      <c r="AK61" s="12"/>
      <c r="AL61" s="12"/>
      <c r="AM61" s="12"/>
      <c r="AN61" s="12"/>
      <c r="AO61" s="752">
        <f t="shared" si="19"/>
        <v>20</v>
      </c>
      <c r="AP61" s="12"/>
      <c r="AQ61" s="12"/>
      <c r="AR61" s="78">
        <f t="shared" si="20"/>
        <v>21</v>
      </c>
      <c r="AS61" s="1099">
        <f t="shared" si="21"/>
        <v>21</v>
      </c>
      <c r="AT61" s="78">
        <f t="shared" si="22"/>
        <v>21</v>
      </c>
      <c r="AU61" s="78">
        <f t="shared" si="23"/>
        <v>72</v>
      </c>
      <c r="AV61" s="78">
        <f t="shared" si="24"/>
        <v>21</v>
      </c>
      <c r="AW61" s="78">
        <f t="shared" si="25"/>
        <v>93</v>
      </c>
      <c r="AX61" s="78">
        <f t="shared" si="13"/>
        <v>4</v>
      </c>
      <c r="AY61" s="78">
        <f t="shared" si="10"/>
        <v>0</v>
      </c>
      <c r="AZ61" s="739"/>
    </row>
    <row r="62" spans="1:52" s="32" customFormat="1" ht="18.5" x14ac:dyDescent="0.35">
      <c r="A62" s="756" t="s">
        <v>48</v>
      </c>
      <c r="B62" s="24" t="s">
        <v>29</v>
      </c>
      <c r="C62" s="23"/>
      <c r="D62" s="18"/>
      <c r="E62" s="33"/>
      <c r="F62" s="23"/>
      <c r="G62" s="19"/>
      <c r="H62" s="23"/>
      <c r="I62" s="125">
        <f t="shared" si="11"/>
        <v>0</v>
      </c>
      <c r="J62" s="125"/>
      <c r="K62" s="125"/>
      <c r="L62" s="125"/>
      <c r="M62" s="125"/>
      <c r="N62" s="29"/>
      <c r="O62" s="29"/>
      <c r="P62" s="29"/>
      <c r="Q62" s="29"/>
      <c r="R62" s="29"/>
      <c r="S62" s="29"/>
      <c r="T62" s="29"/>
      <c r="U62" s="29"/>
      <c r="V62" s="29"/>
      <c r="W62" s="751"/>
      <c r="X62" s="1098"/>
      <c r="Y62" s="33"/>
      <c r="Z62" s="23"/>
      <c r="AA62" s="19"/>
      <c r="AB62" s="23"/>
      <c r="AC62" s="125"/>
      <c r="AD62" s="125"/>
      <c r="AE62" s="125"/>
      <c r="AF62" s="29"/>
      <c r="AG62" s="29"/>
      <c r="AH62" s="29"/>
      <c r="AI62" s="29"/>
      <c r="AJ62" s="29"/>
      <c r="AK62" s="29"/>
      <c r="AL62" s="29"/>
      <c r="AM62" s="29"/>
      <c r="AN62" s="29"/>
      <c r="AO62" s="752"/>
      <c r="AP62" s="29"/>
      <c r="AQ62" s="29"/>
      <c r="AR62" s="78"/>
      <c r="AS62" s="1099"/>
      <c r="AT62" s="78"/>
      <c r="AU62" s="78"/>
      <c r="AV62" s="78"/>
      <c r="AW62" s="78"/>
      <c r="AX62" s="78"/>
      <c r="AY62" s="78"/>
      <c r="AZ62" s="739"/>
    </row>
    <row r="63" spans="1:52" s="32" customFormat="1" ht="77.5" x14ac:dyDescent="0.35">
      <c r="A63" s="22">
        <v>42</v>
      </c>
      <c r="B63" s="23" t="s">
        <v>30</v>
      </c>
      <c r="C63" s="23" t="s">
        <v>6</v>
      </c>
      <c r="D63" s="18" t="s">
        <v>78</v>
      </c>
      <c r="E63" s="33" t="s">
        <v>535</v>
      </c>
      <c r="F63" s="19">
        <v>17</v>
      </c>
      <c r="G63" s="19">
        <v>0</v>
      </c>
      <c r="H63" s="19">
        <v>0</v>
      </c>
      <c r="I63" s="128">
        <f t="shared" si="11"/>
        <v>17</v>
      </c>
      <c r="J63" s="128"/>
      <c r="K63" s="128"/>
      <c r="L63" s="128"/>
      <c r="M63" s="128"/>
      <c r="N63" s="802" t="s">
        <v>536</v>
      </c>
      <c r="O63" s="29">
        <v>8</v>
      </c>
      <c r="P63" s="802"/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751">
        <f t="shared" si="8"/>
        <v>25</v>
      </c>
      <c r="X63" s="1098">
        <f t="shared" si="9"/>
        <v>8</v>
      </c>
      <c r="Y63" s="33"/>
      <c r="Z63" s="19"/>
      <c r="AA63" s="19"/>
      <c r="AB63" s="19"/>
      <c r="AC63" s="125">
        <f t="shared" si="18"/>
        <v>0</v>
      </c>
      <c r="AD63" s="128"/>
      <c r="AE63" s="128"/>
      <c r="AF63" s="802"/>
      <c r="AG63" s="29"/>
      <c r="AH63" s="802"/>
      <c r="AI63" s="29"/>
      <c r="AJ63" s="29"/>
      <c r="AK63" s="29"/>
      <c r="AL63" s="29"/>
      <c r="AM63" s="29"/>
      <c r="AN63" s="29"/>
      <c r="AO63" s="752">
        <f t="shared" si="19"/>
        <v>0</v>
      </c>
      <c r="AP63" s="29"/>
      <c r="AQ63" s="29"/>
      <c r="AR63" s="78">
        <f t="shared" si="20"/>
        <v>17</v>
      </c>
      <c r="AS63" s="1099">
        <f t="shared" si="21"/>
        <v>25</v>
      </c>
      <c r="AT63" s="78">
        <f t="shared" si="22"/>
        <v>17</v>
      </c>
      <c r="AU63" s="78">
        <f t="shared" si="23"/>
        <v>80</v>
      </c>
      <c r="AV63" s="78" t="e">
        <f t="shared" si="24"/>
        <v>#VALUE!</v>
      </c>
      <c r="AW63" s="78" t="e">
        <f t="shared" si="25"/>
        <v>#VALUE!</v>
      </c>
      <c r="AX63" s="78">
        <f t="shared" si="13"/>
        <v>0</v>
      </c>
      <c r="AY63" s="78">
        <f t="shared" si="10"/>
        <v>8</v>
      </c>
      <c r="AZ63" s="739"/>
    </row>
    <row r="64" spans="1:52" s="32" customFormat="1" ht="77.5" x14ac:dyDescent="0.35">
      <c r="A64" s="22">
        <v>43</v>
      </c>
      <c r="B64" s="23" t="s">
        <v>240</v>
      </c>
      <c r="C64" s="23" t="s">
        <v>6</v>
      </c>
      <c r="D64" s="18" t="s">
        <v>78</v>
      </c>
      <c r="E64" s="33" t="s">
        <v>527</v>
      </c>
      <c r="F64" s="19">
        <v>21</v>
      </c>
      <c r="G64" s="19">
        <v>0</v>
      </c>
      <c r="H64" s="19">
        <v>0</v>
      </c>
      <c r="I64" s="128">
        <f t="shared" si="11"/>
        <v>21</v>
      </c>
      <c r="J64" s="128"/>
      <c r="K64" s="128"/>
      <c r="L64" s="128"/>
      <c r="M64" s="128"/>
      <c r="N64" s="802" t="s">
        <v>528</v>
      </c>
      <c r="O64" s="29">
        <v>4</v>
      </c>
      <c r="P64" s="802"/>
      <c r="Q64" s="29"/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751">
        <f t="shared" si="8"/>
        <v>25</v>
      </c>
      <c r="X64" s="1098">
        <f t="shared" si="9"/>
        <v>8</v>
      </c>
      <c r="Y64" s="33"/>
      <c r="Z64" s="19"/>
      <c r="AA64" s="19"/>
      <c r="AB64" s="19"/>
      <c r="AC64" s="125">
        <f t="shared" si="18"/>
        <v>0</v>
      </c>
      <c r="AD64" s="128"/>
      <c r="AE64" s="128"/>
      <c r="AF64" s="802"/>
      <c r="AG64" s="29"/>
      <c r="AH64" s="802"/>
      <c r="AI64" s="29"/>
      <c r="AJ64" s="29"/>
      <c r="AK64" s="29"/>
      <c r="AL64" s="29"/>
      <c r="AM64" s="29"/>
      <c r="AN64" s="29"/>
      <c r="AO64" s="752">
        <f t="shared" si="19"/>
        <v>0</v>
      </c>
      <c r="AP64" s="29"/>
      <c r="AQ64" s="29"/>
      <c r="AR64" s="78">
        <f t="shared" si="20"/>
        <v>21</v>
      </c>
      <c r="AS64" s="1099">
        <f t="shared" si="21"/>
        <v>25</v>
      </c>
      <c r="AT64" s="78">
        <f t="shared" si="22"/>
        <v>21</v>
      </c>
      <c r="AU64" s="78">
        <f t="shared" si="23"/>
        <v>112</v>
      </c>
      <c r="AV64" s="78" t="e">
        <f t="shared" si="24"/>
        <v>#VALUE!</v>
      </c>
      <c r="AW64" s="78" t="e">
        <f t="shared" si="25"/>
        <v>#VALUE!</v>
      </c>
      <c r="AX64" s="78">
        <f t="shared" si="13"/>
        <v>4</v>
      </c>
      <c r="AY64" s="78">
        <f t="shared" si="10"/>
        <v>4</v>
      </c>
      <c r="AZ64" s="739"/>
    </row>
    <row r="65" spans="1:52" s="742" customFormat="1" ht="18.5" x14ac:dyDescent="0.35">
      <c r="A65" s="803"/>
      <c r="B65" s="333"/>
      <c r="C65" s="333"/>
      <c r="D65" s="804"/>
      <c r="E65" s="334"/>
      <c r="F65" s="805"/>
      <c r="G65" s="805"/>
      <c r="H65" s="805"/>
      <c r="I65" s="125"/>
      <c r="J65" s="125"/>
      <c r="K65" s="125"/>
      <c r="L65" s="741"/>
      <c r="M65" s="741"/>
      <c r="N65" s="806"/>
      <c r="O65" s="807"/>
      <c r="P65" s="806"/>
      <c r="Q65" s="807"/>
      <c r="R65" s="807"/>
      <c r="S65" s="807"/>
      <c r="T65" s="807"/>
      <c r="U65" s="807"/>
      <c r="V65" s="807"/>
      <c r="W65" s="751"/>
      <c r="X65" s="1098"/>
      <c r="Y65" s="334"/>
      <c r="Z65" s="805"/>
      <c r="AA65" s="805"/>
      <c r="AB65" s="805"/>
      <c r="AC65" s="125"/>
      <c r="AD65" s="741"/>
      <c r="AE65" s="741"/>
      <c r="AF65" s="806"/>
      <c r="AG65" s="807"/>
      <c r="AH65" s="806"/>
      <c r="AI65" s="807"/>
      <c r="AJ65" s="807"/>
      <c r="AK65" s="807"/>
      <c r="AL65" s="807"/>
      <c r="AM65" s="807"/>
      <c r="AN65" s="807"/>
      <c r="AO65" s="752"/>
      <c r="AP65" s="807"/>
      <c r="AQ65" s="807"/>
      <c r="AR65" s="78"/>
      <c r="AS65" s="1099"/>
      <c r="AT65" s="78"/>
      <c r="AU65" s="78"/>
      <c r="AV65" s="78"/>
      <c r="AW65" s="78"/>
      <c r="AX65" s="78"/>
      <c r="AY65" s="78"/>
      <c r="AZ65" s="739"/>
    </row>
    <row r="66" spans="1:52" s="5" customFormat="1" ht="18.5" x14ac:dyDescent="0.35">
      <c r="A66" s="796" t="s">
        <v>85</v>
      </c>
      <c r="B66" s="797" t="s">
        <v>34</v>
      </c>
      <c r="C66" s="798"/>
      <c r="D66" s="799"/>
      <c r="E66" s="17"/>
      <c r="F66" s="798"/>
      <c r="G66" s="19"/>
      <c r="H66" s="798"/>
      <c r="I66" s="125">
        <f t="shared" si="11"/>
        <v>0</v>
      </c>
      <c r="J66" s="125"/>
      <c r="K66" s="125"/>
      <c r="L66" s="128"/>
      <c r="M66" s="128"/>
      <c r="N66" s="12"/>
      <c r="O66" s="12"/>
      <c r="P66" s="12"/>
      <c r="Q66" s="12"/>
      <c r="R66" s="12"/>
      <c r="S66" s="12"/>
      <c r="T66" s="12"/>
      <c r="U66" s="12"/>
      <c r="V66" s="12"/>
      <c r="W66" s="751"/>
      <c r="X66" s="1098"/>
      <c r="Y66" s="17"/>
      <c r="Z66" s="798"/>
      <c r="AA66" s="19"/>
      <c r="AB66" s="798"/>
      <c r="AC66" s="125"/>
      <c r="AD66" s="128"/>
      <c r="AE66" s="128"/>
      <c r="AF66" s="12"/>
      <c r="AG66" s="12"/>
      <c r="AH66" s="12"/>
      <c r="AI66" s="12"/>
      <c r="AJ66" s="12"/>
      <c r="AK66" s="12"/>
      <c r="AL66" s="12"/>
      <c r="AM66" s="12"/>
      <c r="AN66" s="12"/>
      <c r="AO66" s="752"/>
      <c r="AP66" s="12"/>
      <c r="AQ66" s="12"/>
      <c r="AR66" s="78"/>
      <c r="AS66" s="1099"/>
      <c r="AT66" s="78"/>
      <c r="AU66" s="78"/>
      <c r="AV66" s="78"/>
      <c r="AW66" s="78"/>
      <c r="AX66" s="78"/>
      <c r="AY66" s="78"/>
      <c r="AZ66" s="739"/>
    </row>
    <row r="67" spans="1:52" s="5" customFormat="1" ht="62" x14ac:dyDescent="0.35">
      <c r="A67" s="22">
        <v>44</v>
      </c>
      <c r="B67" s="23" t="s">
        <v>35</v>
      </c>
      <c r="C67" s="23" t="s">
        <v>6</v>
      </c>
      <c r="D67" s="18" t="s">
        <v>81</v>
      </c>
      <c r="E67" s="17" t="s">
        <v>414</v>
      </c>
      <c r="F67" s="18">
        <v>16</v>
      </c>
      <c r="G67" s="19" t="s">
        <v>415</v>
      </c>
      <c r="H67" s="18">
        <v>3</v>
      </c>
      <c r="I67" s="128">
        <f t="shared" si="11"/>
        <v>19</v>
      </c>
      <c r="J67" s="19"/>
      <c r="K67" s="128"/>
      <c r="L67" s="771"/>
      <c r="M67" s="128"/>
      <c r="N67" s="12"/>
      <c r="O67" s="12"/>
      <c r="P67" s="12"/>
      <c r="Q67" s="12"/>
      <c r="R67" s="12"/>
      <c r="S67" s="12"/>
      <c r="T67" s="12"/>
      <c r="U67" s="12"/>
      <c r="V67" s="12"/>
      <c r="W67" s="751">
        <f t="shared" si="8"/>
        <v>19</v>
      </c>
      <c r="X67" s="1098">
        <f t="shared" si="9"/>
        <v>2</v>
      </c>
      <c r="Y67" s="17" t="s">
        <v>129</v>
      </c>
      <c r="Z67" s="18">
        <v>12</v>
      </c>
      <c r="AA67" s="19" t="s">
        <v>219</v>
      </c>
      <c r="AB67" s="18">
        <v>7</v>
      </c>
      <c r="AC67" s="125">
        <f t="shared" si="18"/>
        <v>19</v>
      </c>
      <c r="AD67" s="128"/>
      <c r="AE67" s="128"/>
      <c r="AF67" s="12"/>
      <c r="AG67" s="12"/>
      <c r="AH67" s="12"/>
      <c r="AI67" s="12"/>
      <c r="AJ67" s="12"/>
      <c r="AK67" s="12"/>
      <c r="AL67" s="12"/>
      <c r="AM67" s="12"/>
      <c r="AN67" s="12"/>
      <c r="AO67" s="752">
        <f t="shared" si="19"/>
        <v>19</v>
      </c>
      <c r="AP67" s="12"/>
      <c r="AQ67" s="12"/>
      <c r="AR67" s="78">
        <f t="shared" si="20"/>
        <v>19</v>
      </c>
      <c r="AS67" s="1099">
        <f t="shared" si="21"/>
        <v>19</v>
      </c>
      <c r="AT67" s="78">
        <f t="shared" si="22"/>
        <v>19</v>
      </c>
      <c r="AU67" s="78">
        <f t="shared" si="23"/>
        <v>36</v>
      </c>
      <c r="AV67" s="78">
        <f t="shared" si="24"/>
        <v>19</v>
      </c>
      <c r="AW67" s="78">
        <f t="shared" si="25"/>
        <v>55</v>
      </c>
      <c r="AX67" s="78">
        <f t="shared" si="13"/>
        <v>2</v>
      </c>
      <c r="AY67" s="78">
        <f t="shared" si="10"/>
        <v>0</v>
      </c>
      <c r="AZ67" s="739"/>
    </row>
    <row r="68" spans="1:52" s="5" customFormat="1" ht="46.5" x14ac:dyDescent="0.35">
      <c r="A68" s="22">
        <v>45</v>
      </c>
      <c r="B68" s="23" t="s">
        <v>36</v>
      </c>
      <c r="C68" s="23" t="s">
        <v>49</v>
      </c>
      <c r="D68" s="18" t="s">
        <v>81</v>
      </c>
      <c r="E68" s="17" t="s">
        <v>372</v>
      </c>
      <c r="F68" s="18">
        <v>10</v>
      </c>
      <c r="G68" s="19" t="s">
        <v>373</v>
      </c>
      <c r="H68" s="18">
        <v>5</v>
      </c>
      <c r="I68" s="128">
        <f t="shared" si="11"/>
        <v>15</v>
      </c>
      <c r="J68" s="19"/>
      <c r="K68" s="128"/>
      <c r="L68" s="771" t="s">
        <v>398</v>
      </c>
      <c r="M68" s="128">
        <v>3</v>
      </c>
      <c r="N68" s="12"/>
      <c r="O68" s="12"/>
      <c r="P68" s="12"/>
      <c r="Q68" s="12"/>
      <c r="R68" s="12"/>
      <c r="S68" s="12"/>
      <c r="T68" s="12"/>
      <c r="U68" s="12"/>
      <c r="V68" s="12"/>
      <c r="W68" s="751">
        <f t="shared" si="8"/>
        <v>18</v>
      </c>
      <c r="X68" s="1098">
        <f t="shared" si="9"/>
        <v>1</v>
      </c>
      <c r="Y68" s="17" t="s">
        <v>130</v>
      </c>
      <c r="Z68" s="18">
        <v>12</v>
      </c>
      <c r="AA68" s="19" t="s">
        <v>131</v>
      </c>
      <c r="AB68" s="18">
        <v>5</v>
      </c>
      <c r="AC68" s="125">
        <f t="shared" si="18"/>
        <v>17</v>
      </c>
      <c r="AD68" s="128" t="s">
        <v>207</v>
      </c>
      <c r="AE68" s="128">
        <v>3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752">
        <f t="shared" si="19"/>
        <v>20</v>
      </c>
      <c r="AP68" s="12"/>
      <c r="AQ68" s="12"/>
      <c r="AR68" s="78">
        <f t="shared" si="20"/>
        <v>18</v>
      </c>
      <c r="AS68" s="1099">
        <f t="shared" si="21"/>
        <v>18</v>
      </c>
      <c r="AT68" s="78">
        <f t="shared" si="22"/>
        <v>18</v>
      </c>
      <c r="AU68" s="78">
        <f t="shared" si="23"/>
        <v>18</v>
      </c>
      <c r="AV68" s="78" t="e">
        <f t="shared" si="24"/>
        <v>#VALUE!</v>
      </c>
      <c r="AW68" s="78" t="e">
        <f t="shared" si="25"/>
        <v>#VALUE!</v>
      </c>
      <c r="AX68" s="78">
        <f t="shared" si="13"/>
        <v>1</v>
      </c>
      <c r="AY68" s="78">
        <f t="shared" si="10"/>
        <v>0</v>
      </c>
      <c r="AZ68" s="739"/>
    </row>
    <row r="69" spans="1:52" s="32" customFormat="1" ht="18.5" x14ac:dyDescent="0.35">
      <c r="A69" s="756" t="s">
        <v>551</v>
      </c>
      <c r="B69" s="24" t="s">
        <v>238</v>
      </c>
      <c r="C69" s="23"/>
      <c r="D69" s="19"/>
      <c r="E69" s="33"/>
      <c r="F69" s="18"/>
      <c r="G69" s="19"/>
      <c r="H69" s="18"/>
      <c r="I69" s="128">
        <f t="shared" si="11"/>
        <v>0</v>
      </c>
      <c r="J69" s="128"/>
      <c r="K69" s="128"/>
      <c r="L69" s="125"/>
      <c r="M69" s="125"/>
      <c r="N69" s="29"/>
      <c r="O69" s="29"/>
      <c r="P69" s="29"/>
      <c r="Q69" s="29"/>
      <c r="R69" s="29"/>
      <c r="S69" s="29"/>
      <c r="T69" s="29"/>
      <c r="U69" s="29"/>
      <c r="V69" s="29"/>
      <c r="W69" s="751"/>
      <c r="X69" s="1098"/>
      <c r="Y69" s="33"/>
      <c r="Z69" s="18"/>
      <c r="AA69" s="19"/>
      <c r="AB69" s="18"/>
      <c r="AC69" s="125"/>
      <c r="AD69" s="125"/>
      <c r="AE69" s="125"/>
      <c r="AF69" s="29"/>
      <c r="AG69" s="29"/>
      <c r="AH69" s="29"/>
      <c r="AI69" s="29"/>
      <c r="AJ69" s="29"/>
      <c r="AK69" s="29"/>
      <c r="AL69" s="29"/>
      <c r="AM69" s="29"/>
      <c r="AN69" s="29"/>
      <c r="AO69" s="752"/>
      <c r="AP69" s="29"/>
      <c r="AQ69" s="29"/>
      <c r="AR69" s="78"/>
      <c r="AS69" s="1099"/>
      <c r="AT69" s="78"/>
      <c r="AU69" s="78"/>
      <c r="AV69" s="78"/>
      <c r="AW69" s="78"/>
      <c r="AX69" s="78"/>
      <c r="AY69" s="78"/>
    </row>
    <row r="70" spans="1:52" s="5" customFormat="1" ht="18.5" x14ac:dyDescent="0.35">
      <c r="A70" s="18"/>
      <c r="B70" s="23" t="s">
        <v>416</v>
      </c>
      <c r="C70" s="23"/>
      <c r="D70" s="331" t="s">
        <v>418</v>
      </c>
      <c r="E70" s="743" t="s">
        <v>420</v>
      </c>
      <c r="F70" s="18">
        <v>8</v>
      </c>
      <c r="G70" s="19"/>
      <c r="H70" s="18"/>
      <c r="I70" s="128">
        <f t="shared" si="11"/>
        <v>8</v>
      </c>
      <c r="J70" s="128"/>
      <c r="K70" s="128"/>
      <c r="L70" s="125"/>
      <c r="M70" s="125"/>
      <c r="N70" s="12"/>
      <c r="O70" s="12"/>
      <c r="P70" s="755"/>
      <c r="Q70" s="12"/>
      <c r="R70" s="12"/>
      <c r="S70" s="12"/>
      <c r="T70" s="12"/>
      <c r="U70" s="12"/>
      <c r="V70" s="12"/>
      <c r="W70" s="751">
        <f t="shared" si="8"/>
        <v>8</v>
      </c>
      <c r="X70" s="1098">
        <v>8</v>
      </c>
      <c r="Y70" s="17"/>
      <c r="Z70" s="18"/>
      <c r="AA70" s="19"/>
      <c r="AB70" s="18"/>
      <c r="AC70" s="125">
        <f>Z70+AB70</f>
        <v>0</v>
      </c>
      <c r="AD70" s="125"/>
      <c r="AE70" s="125"/>
      <c r="AF70" s="12"/>
      <c r="AG70" s="12"/>
      <c r="AH70" s="12"/>
      <c r="AI70" s="12"/>
      <c r="AJ70" s="12"/>
      <c r="AK70" s="12"/>
      <c r="AL70" s="12"/>
      <c r="AM70" s="12"/>
      <c r="AN70" s="12"/>
      <c r="AO70" s="752">
        <f>AC70+AE70+AG70+AI70+AJ70+AK70+AL70+AM70+AN70</f>
        <v>0</v>
      </c>
      <c r="AP70" s="12"/>
      <c r="AQ70" s="12"/>
      <c r="AR70" s="78">
        <f>I70+M70</f>
        <v>8</v>
      </c>
      <c r="AS70" s="1099">
        <f>AR70+O70</f>
        <v>8</v>
      </c>
      <c r="AT70" s="78">
        <f>AR70</f>
        <v>8</v>
      </c>
      <c r="AU70" s="78">
        <f>(((I70+M70)*18)-(17*18))+(O70*10)+Q70+R70+S70+T70+U70+V70</f>
        <v>-162</v>
      </c>
      <c r="AV70" s="78">
        <f>L70+N70+(P70*10)+R70+S70+T70+U70+V70+W70</f>
        <v>8</v>
      </c>
      <c r="AW70" s="78">
        <f>AU70+AV70</f>
        <v>-154</v>
      </c>
      <c r="AX70" s="78">
        <f>(I70+K70+M70+Q70)</f>
        <v>8</v>
      </c>
      <c r="AY70" s="78">
        <f t="shared" si="10"/>
        <v>0</v>
      </c>
    </row>
    <row r="71" spans="1:52" s="5" customFormat="1" ht="18.5" x14ac:dyDescent="0.25">
      <c r="A71" s="18"/>
      <c r="B71" s="23" t="s">
        <v>417</v>
      </c>
      <c r="C71" s="23"/>
      <c r="D71" s="331" t="s">
        <v>419</v>
      </c>
      <c r="E71" s="743" t="s">
        <v>421</v>
      </c>
      <c r="F71" s="359">
        <v>7</v>
      </c>
      <c r="G71" s="19"/>
      <c r="H71" s="18"/>
      <c r="I71" s="128">
        <f t="shared" si="11"/>
        <v>7</v>
      </c>
      <c r="J71" s="128"/>
      <c r="K71" s="128"/>
      <c r="L71" s="19"/>
      <c r="M71" s="18"/>
      <c r="N71" s="12"/>
      <c r="O71" s="12"/>
      <c r="P71" s="755"/>
      <c r="Q71" s="12"/>
      <c r="R71" s="12"/>
      <c r="S71" s="12"/>
      <c r="T71" s="12"/>
      <c r="U71" s="12"/>
      <c r="V71" s="12"/>
      <c r="W71" s="751">
        <f t="shared" si="8"/>
        <v>7</v>
      </c>
      <c r="X71" s="1098">
        <v>7</v>
      </c>
      <c r="Y71" s="78"/>
      <c r="Z71" s="18"/>
      <c r="AA71" s="19"/>
      <c r="AB71" s="18"/>
      <c r="AC71" s="125"/>
      <c r="AD71" s="125"/>
      <c r="AE71" s="125"/>
      <c r="AF71" s="12"/>
      <c r="AG71" s="12"/>
      <c r="AH71" s="12"/>
      <c r="AI71" s="12"/>
      <c r="AJ71" s="12"/>
      <c r="AK71" s="12"/>
      <c r="AL71" s="12"/>
      <c r="AM71" s="12"/>
      <c r="AN71" s="12"/>
      <c r="AO71" s="752"/>
      <c r="AP71" s="12"/>
      <c r="AQ71" s="12"/>
      <c r="AR71" s="78"/>
      <c r="AS71" s="1099"/>
      <c r="AT71" s="78"/>
      <c r="AU71" s="78"/>
      <c r="AV71" s="78"/>
      <c r="AW71" s="78"/>
      <c r="AX71" s="78">
        <f t="shared" ref="AX71:AX74" si="26">(I71+K71+M71+Q71)</f>
        <v>7</v>
      </c>
      <c r="AY71" s="78">
        <f t="shared" si="10"/>
        <v>0</v>
      </c>
    </row>
    <row r="72" spans="1:52" s="5" customFormat="1" ht="33" x14ac:dyDescent="0.35">
      <c r="A72" s="18"/>
      <c r="B72" s="23" t="s">
        <v>529</v>
      </c>
      <c r="C72" s="23"/>
      <c r="D72" s="331" t="s">
        <v>78</v>
      </c>
      <c r="E72" s="808" t="s">
        <v>538</v>
      </c>
      <c r="F72" s="18">
        <v>6</v>
      </c>
      <c r="G72" s="19">
        <v>0</v>
      </c>
      <c r="H72" s="18">
        <v>0</v>
      </c>
      <c r="I72" s="128">
        <f t="shared" si="11"/>
        <v>6</v>
      </c>
      <c r="J72" s="125"/>
      <c r="K72" s="125"/>
      <c r="L72" s="125"/>
      <c r="M72" s="125"/>
      <c r="N72" s="12"/>
      <c r="O72" s="12"/>
      <c r="P72" s="755"/>
      <c r="Q72" s="12"/>
      <c r="R72" s="12"/>
      <c r="S72" s="12"/>
      <c r="T72" s="12"/>
      <c r="U72" s="12"/>
      <c r="V72" s="12"/>
      <c r="W72" s="751">
        <f t="shared" si="8"/>
        <v>6</v>
      </c>
      <c r="X72" s="1098">
        <v>6</v>
      </c>
      <c r="Y72" s="17"/>
      <c r="Z72" s="18"/>
      <c r="AA72" s="19"/>
      <c r="AB72" s="18"/>
      <c r="AC72" s="125"/>
      <c r="AD72" s="125"/>
      <c r="AE72" s="125"/>
      <c r="AF72" s="12"/>
      <c r="AG72" s="12"/>
      <c r="AH72" s="12"/>
      <c r="AI72" s="12"/>
      <c r="AJ72" s="12"/>
      <c r="AK72" s="12"/>
      <c r="AL72" s="12"/>
      <c r="AM72" s="12"/>
      <c r="AN72" s="12"/>
      <c r="AO72" s="752"/>
      <c r="AP72" s="12"/>
      <c r="AQ72" s="12"/>
      <c r="AR72" s="78"/>
      <c r="AS72" s="1099"/>
      <c r="AT72" s="78"/>
      <c r="AU72" s="78"/>
      <c r="AV72" s="78"/>
      <c r="AW72" s="78"/>
      <c r="AX72" s="78">
        <f t="shared" si="26"/>
        <v>6</v>
      </c>
      <c r="AY72" s="78">
        <f t="shared" si="10"/>
        <v>0</v>
      </c>
    </row>
    <row r="73" spans="1:52" s="5" customFormat="1" ht="49.5" x14ac:dyDescent="0.35">
      <c r="A73" s="18"/>
      <c r="B73" s="333" t="s">
        <v>530</v>
      </c>
      <c r="C73" s="333"/>
      <c r="D73" s="331" t="s">
        <v>78</v>
      </c>
      <c r="E73" s="808" t="s">
        <v>537</v>
      </c>
      <c r="F73" s="805">
        <v>5</v>
      </c>
      <c r="G73" s="805"/>
      <c r="H73" s="805"/>
      <c r="I73" s="128">
        <f t="shared" si="11"/>
        <v>5</v>
      </c>
      <c r="J73" s="125"/>
      <c r="K73" s="125"/>
      <c r="L73" s="125"/>
      <c r="M73" s="125"/>
      <c r="N73" s="809"/>
      <c r="O73" s="807"/>
      <c r="P73" s="12"/>
      <c r="Q73" s="12"/>
      <c r="R73" s="12"/>
      <c r="S73" s="12"/>
      <c r="T73" s="12"/>
      <c r="U73" s="12"/>
      <c r="V73" s="12"/>
      <c r="W73" s="751">
        <f t="shared" si="8"/>
        <v>5</v>
      </c>
      <c r="X73" s="1098">
        <v>5</v>
      </c>
      <c r="Y73" s="17"/>
      <c r="Z73" s="18"/>
      <c r="AA73" s="19"/>
      <c r="AB73" s="18"/>
      <c r="AC73" s="125"/>
      <c r="AD73" s="125"/>
      <c r="AE73" s="125"/>
      <c r="AF73" s="12"/>
      <c r="AG73" s="12"/>
      <c r="AH73" s="12"/>
      <c r="AI73" s="12"/>
      <c r="AJ73" s="12"/>
      <c r="AK73" s="12"/>
      <c r="AL73" s="12"/>
      <c r="AM73" s="12"/>
      <c r="AN73" s="12"/>
      <c r="AO73" s="752"/>
      <c r="AP73" s="12"/>
      <c r="AQ73" s="12"/>
      <c r="AR73" s="78"/>
      <c r="AS73" s="1099"/>
      <c r="AT73" s="78"/>
      <c r="AU73" s="78"/>
      <c r="AV73" s="78"/>
      <c r="AW73" s="78"/>
      <c r="AX73" s="78">
        <f t="shared" si="26"/>
        <v>5</v>
      </c>
      <c r="AY73" s="78">
        <f t="shared" si="10"/>
        <v>0</v>
      </c>
    </row>
    <row r="74" spans="1:52" s="5" customFormat="1" ht="18.5" x14ac:dyDescent="0.35">
      <c r="A74" s="18"/>
      <c r="B74" s="333"/>
      <c r="C74" s="333"/>
      <c r="D74" s="331"/>
      <c r="E74" s="743"/>
      <c r="F74" s="805"/>
      <c r="G74" s="805"/>
      <c r="H74" s="805"/>
      <c r="I74" s="125"/>
      <c r="J74" s="125"/>
      <c r="K74" s="125"/>
      <c r="L74" s="125"/>
      <c r="M74" s="125"/>
      <c r="N74" s="809"/>
      <c r="O74" s="807"/>
      <c r="P74" s="755"/>
      <c r="Q74" s="12"/>
      <c r="R74" s="12"/>
      <c r="S74" s="12"/>
      <c r="T74" s="12"/>
      <c r="U74" s="12"/>
      <c r="V74" s="12"/>
      <c r="W74" s="751">
        <f t="shared" si="8"/>
        <v>0</v>
      </c>
      <c r="X74" s="1098"/>
      <c r="Y74" s="17"/>
      <c r="Z74" s="18"/>
      <c r="AA74" s="19"/>
      <c r="AB74" s="18"/>
      <c r="AC74" s="125"/>
      <c r="AD74" s="125"/>
      <c r="AE74" s="125"/>
      <c r="AF74" s="12"/>
      <c r="AG74" s="12"/>
      <c r="AH74" s="12"/>
      <c r="AI74" s="12"/>
      <c r="AJ74" s="12"/>
      <c r="AK74" s="12"/>
      <c r="AL74" s="12"/>
      <c r="AM74" s="12"/>
      <c r="AN74" s="12"/>
      <c r="AO74" s="752"/>
      <c r="AP74" s="12"/>
      <c r="AQ74" s="12"/>
      <c r="AR74" s="78"/>
      <c r="AS74" s="1099"/>
      <c r="AT74" s="78"/>
      <c r="AU74" s="78"/>
      <c r="AV74" s="78"/>
      <c r="AW74" s="78"/>
      <c r="AX74" s="78">
        <f t="shared" si="26"/>
        <v>0</v>
      </c>
      <c r="AY74" s="78">
        <f t="shared" si="10"/>
        <v>0</v>
      </c>
    </row>
    <row r="75" spans="1:52" ht="15.5" x14ac:dyDescent="0.35">
      <c r="A75" s="38"/>
      <c r="B75" s="39"/>
      <c r="C75" s="40"/>
      <c r="D75" s="40"/>
      <c r="I75" s="3"/>
      <c r="J75" s="3"/>
      <c r="K75" s="3"/>
      <c r="L75" s="3"/>
      <c r="M75" s="3"/>
      <c r="W75" s="3"/>
      <c r="AC75" s="3"/>
      <c r="AD75" s="3"/>
      <c r="AE75" s="3"/>
      <c r="AO75" s="3"/>
    </row>
    <row r="76" spans="1:52" s="5" customFormat="1" ht="18" x14ac:dyDescent="0.35">
      <c r="A76" s="41"/>
      <c r="B76" s="1174"/>
      <c r="C76" s="1174"/>
      <c r="D76" s="1174"/>
      <c r="E76" s="1174"/>
      <c r="F76" s="42"/>
      <c r="G76" s="42"/>
      <c r="H76" s="42"/>
      <c r="I76" s="42"/>
      <c r="J76" s="42"/>
      <c r="K76" s="42"/>
      <c r="L76" s="42"/>
      <c r="M76" s="42"/>
      <c r="N76" s="1192" t="s">
        <v>239</v>
      </c>
      <c r="O76" s="1192"/>
      <c r="P76" s="1192"/>
      <c r="Q76" s="1192"/>
      <c r="R76" s="1192"/>
      <c r="S76" s="1192"/>
      <c r="T76" s="1192"/>
      <c r="U76" s="1192"/>
      <c r="V76" s="1192"/>
      <c r="W76" s="1192"/>
      <c r="X76" s="32"/>
    </row>
    <row r="77" spans="1:52" s="4" customFormat="1" ht="17.5" x14ac:dyDescent="0.35">
      <c r="A77" s="41"/>
      <c r="B77" s="727"/>
      <c r="C77" s="1185"/>
      <c r="D77" s="1185"/>
      <c r="E77" s="43"/>
      <c r="F77" s="42"/>
      <c r="G77" s="42"/>
      <c r="H77" s="42"/>
      <c r="I77" s="42"/>
      <c r="J77" s="42"/>
      <c r="K77" s="42"/>
      <c r="L77" s="42"/>
      <c r="M77" s="42"/>
      <c r="N77" s="42"/>
      <c r="O77" s="1186" t="s">
        <v>96</v>
      </c>
      <c r="P77" s="1186"/>
      <c r="Q77" s="1186"/>
      <c r="R77" s="1186"/>
      <c r="S77" s="1186"/>
      <c r="T77" s="1186"/>
      <c r="U77" s="1186"/>
      <c r="X77" s="352"/>
    </row>
    <row r="78" spans="1:52" s="4" customFormat="1" ht="18" x14ac:dyDescent="0.4">
      <c r="A78" s="44"/>
      <c r="B78" s="45"/>
      <c r="C78" s="1173"/>
      <c r="D78" s="1173"/>
      <c r="E78" s="725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1186"/>
      <c r="Q78" s="1186"/>
      <c r="R78" s="1186"/>
      <c r="S78" s="1186"/>
      <c r="X78" s="352"/>
    </row>
    <row r="79" spans="1:52" s="49" customFormat="1" ht="18" x14ac:dyDescent="0.4">
      <c r="A79" s="47"/>
      <c r="B79" s="45"/>
      <c r="C79" s="1173"/>
      <c r="D79" s="1173"/>
      <c r="E79" s="725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729"/>
      <c r="Q79" s="48"/>
      <c r="R79" s="48"/>
      <c r="X79" s="354"/>
    </row>
    <row r="80" spans="1:52" s="52" customFormat="1" ht="18" x14ac:dyDescent="0.4">
      <c r="A80" s="39"/>
      <c r="B80" s="45"/>
      <c r="C80" s="1173"/>
      <c r="D80" s="1173"/>
      <c r="E80" s="725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50"/>
      <c r="Q80" s="51"/>
      <c r="R80" s="51"/>
      <c r="X80" s="355"/>
    </row>
    <row r="81" spans="1:24" s="52" customFormat="1" ht="18" x14ac:dyDescent="0.4">
      <c r="A81" s="39"/>
      <c r="B81" s="45"/>
      <c r="C81" s="1173"/>
      <c r="D81" s="1173"/>
      <c r="E81" s="725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50"/>
      <c r="Q81" s="51"/>
      <c r="R81" s="51"/>
      <c r="X81" s="355"/>
    </row>
    <row r="82" spans="1:24" s="5" customFormat="1" ht="18" x14ac:dyDescent="0.4">
      <c r="A82" s="39"/>
      <c r="B82" s="45"/>
      <c r="C82" s="1173"/>
      <c r="D82" s="1173"/>
      <c r="E82" s="725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3"/>
      <c r="Q82" s="54"/>
      <c r="R82" s="54"/>
      <c r="X82" s="32"/>
    </row>
    <row r="83" spans="1:24" s="5" customFormat="1" ht="18" x14ac:dyDescent="0.4">
      <c r="A83" s="53"/>
      <c r="B83" s="45"/>
      <c r="C83" s="1173"/>
      <c r="D83" s="1173"/>
      <c r="E83" s="725"/>
      <c r="F83" s="55"/>
      <c r="G83" s="55"/>
      <c r="H83" s="55"/>
      <c r="I83" s="55"/>
      <c r="J83" s="55"/>
      <c r="K83" s="55"/>
      <c r="L83" s="55"/>
      <c r="M83" s="55"/>
      <c r="N83" s="55"/>
      <c r="O83" s="1183" t="s">
        <v>87</v>
      </c>
      <c r="P83" s="1183"/>
      <c r="Q83" s="1183"/>
      <c r="R83" s="1183"/>
      <c r="S83" s="1183"/>
      <c r="T83" s="1183"/>
      <c r="U83" s="1183"/>
      <c r="X83" s="32"/>
    </row>
    <row r="84" spans="1:24" s="5" customFormat="1" ht="18" x14ac:dyDescent="0.4">
      <c r="A84" s="53"/>
      <c r="B84" s="45"/>
      <c r="C84" s="1173"/>
      <c r="D84" s="1173"/>
      <c r="E84" s="725"/>
      <c r="F84" s="55"/>
      <c r="G84" s="55"/>
      <c r="H84" s="55"/>
      <c r="I84" s="55"/>
      <c r="J84" s="55"/>
      <c r="K84" s="55"/>
      <c r="L84" s="55"/>
      <c r="M84" s="55"/>
      <c r="N84" s="55"/>
      <c r="O84" s="55"/>
      <c r="X84" s="32"/>
    </row>
    <row r="85" spans="1:24" s="5" customFormat="1" ht="17.5" customHeight="1" x14ac:dyDescent="0.25">
      <c r="A85" s="56" t="s">
        <v>88</v>
      </c>
      <c r="B85" s="56"/>
      <c r="C85" s="56"/>
      <c r="D85" s="56"/>
      <c r="E85" s="56"/>
      <c r="F85" s="56"/>
      <c r="G85" s="1184"/>
      <c r="H85" s="1184"/>
      <c r="I85" s="1184"/>
      <c r="J85" s="1184"/>
      <c r="K85" s="1184"/>
      <c r="L85" s="1184"/>
      <c r="M85" s="1184"/>
      <c r="N85" s="1184"/>
      <c r="O85" s="1184"/>
      <c r="P85" s="1184"/>
      <c r="Q85" s="1184"/>
      <c r="R85" s="1184"/>
      <c r="S85" s="57"/>
      <c r="T85" s="57"/>
      <c r="U85" s="57"/>
      <c r="X85" s="32"/>
    </row>
    <row r="86" spans="1:24" s="60" customFormat="1" ht="33" customHeight="1" x14ac:dyDescent="0.3">
      <c r="A86" s="58"/>
      <c r="B86" s="59" t="s">
        <v>249</v>
      </c>
      <c r="C86" s="58"/>
      <c r="D86" s="58"/>
      <c r="E86" s="58"/>
      <c r="F86" s="58"/>
      <c r="G86" s="1172"/>
      <c r="H86" s="1172"/>
      <c r="I86" s="1172"/>
      <c r="J86" s="726"/>
      <c r="K86" s="726"/>
      <c r="L86" s="726"/>
      <c r="M86" s="726"/>
      <c r="N86" s="1172"/>
      <c r="O86" s="1172"/>
      <c r="P86" s="1172"/>
      <c r="Q86" s="1172"/>
      <c r="R86" s="1172"/>
      <c r="S86" s="1172"/>
      <c r="T86" s="1172"/>
      <c r="U86" s="1172"/>
      <c r="X86" s="356"/>
    </row>
    <row r="87" spans="1:24" s="60" customFormat="1" ht="18" customHeight="1" x14ac:dyDescent="0.3">
      <c r="A87" s="58"/>
      <c r="B87" s="59" t="s">
        <v>250</v>
      </c>
      <c r="C87" s="58"/>
      <c r="D87" s="58"/>
      <c r="E87" s="58"/>
      <c r="F87" s="58"/>
      <c r="G87" s="1171"/>
      <c r="H87" s="1171"/>
      <c r="I87" s="1171"/>
      <c r="J87" s="725"/>
      <c r="K87" s="725"/>
      <c r="L87" s="725"/>
      <c r="M87" s="725"/>
      <c r="N87" s="1181"/>
      <c r="O87" s="1181"/>
      <c r="P87" s="1182"/>
      <c r="Q87" s="1182"/>
      <c r="R87" s="1182"/>
      <c r="S87" s="1182"/>
      <c r="T87" s="1182"/>
      <c r="U87" s="1182"/>
      <c r="X87" s="356"/>
    </row>
    <row r="88" spans="1:24" s="60" customFormat="1" ht="18" customHeight="1" x14ac:dyDescent="0.3">
      <c r="A88" s="58"/>
      <c r="B88" s="59" t="s">
        <v>120</v>
      </c>
      <c r="C88" s="58"/>
      <c r="D88" s="58"/>
      <c r="E88" s="58"/>
      <c r="F88" s="58"/>
      <c r="G88" s="1171"/>
      <c r="H88" s="1171"/>
      <c r="I88" s="1171"/>
      <c r="J88" s="725"/>
      <c r="K88" s="725"/>
      <c r="L88" s="725"/>
      <c r="M88" s="725"/>
      <c r="N88" s="1181"/>
      <c r="O88" s="1181"/>
      <c r="P88" s="1182"/>
      <c r="Q88" s="1182"/>
      <c r="R88" s="1182"/>
      <c r="S88" s="1182"/>
      <c r="T88" s="1182"/>
      <c r="U88" s="1182"/>
      <c r="X88" s="356"/>
    </row>
    <row r="89" spans="1:24" s="60" customFormat="1" ht="18" customHeight="1" x14ac:dyDescent="0.3">
      <c r="A89" s="61" t="s">
        <v>251</v>
      </c>
      <c r="C89" s="58"/>
      <c r="D89" s="58"/>
      <c r="E89" s="58"/>
      <c r="F89" s="58"/>
      <c r="G89" s="1171"/>
      <c r="H89" s="1171"/>
      <c r="I89" s="1171"/>
      <c r="J89" s="725"/>
      <c r="K89" s="725"/>
      <c r="L89" s="725"/>
      <c r="M89" s="725"/>
      <c r="N89" s="1181"/>
      <c r="O89" s="1181"/>
      <c r="P89" s="1182"/>
      <c r="Q89" s="1182"/>
      <c r="R89" s="1182"/>
      <c r="S89" s="1182"/>
      <c r="T89" s="1182"/>
      <c r="U89" s="1182"/>
      <c r="X89" s="356"/>
    </row>
    <row r="90" spans="1:24" s="4" customFormat="1" ht="18.75" customHeight="1" x14ac:dyDescent="0.35">
      <c r="B90" s="56" t="s">
        <v>95</v>
      </c>
      <c r="C90" s="62"/>
      <c r="D90" s="62"/>
      <c r="E90" s="62"/>
      <c r="F90" s="62"/>
      <c r="G90" s="1171"/>
      <c r="H90" s="1171"/>
      <c r="I90" s="1171"/>
      <c r="J90" s="725"/>
      <c r="K90" s="725"/>
      <c r="L90" s="725"/>
      <c r="M90" s="725"/>
      <c r="N90" s="1181"/>
      <c r="O90" s="1181"/>
      <c r="P90" s="1182"/>
      <c r="Q90" s="1182"/>
      <c r="R90" s="1182"/>
      <c r="S90" s="1182"/>
      <c r="T90" s="1182"/>
      <c r="U90" s="1182"/>
      <c r="X90" s="352"/>
    </row>
    <row r="91" spans="1:24" s="4" customFormat="1" ht="18" x14ac:dyDescent="0.35">
      <c r="A91" s="63"/>
      <c r="B91" s="64"/>
      <c r="C91" s="9"/>
      <c r="D91" s="9"/>
      <c r="E91" s="65"/>
      <c r="F91" s="65"/>
      <c r="G91" s="1171"/>
      <c r="H91" s="1171"/>
      <c r="I91" s="1171"/>
      <c r="J91" s="725"/>
      <c r="K91" s="725"/>
      <c r="L91" s="725"/>
      <c r="M91" s="725"/>
      <c r="N91" s="1181"/>
      <c r="O91" s="1181"/>
      <c r="P91" s="1181"/>
      <c r="Q91" s="1181"/>
      <c r="R91" s="1181"/>
      <c r="S91" s="1182"/>
      <c r="T91" s="1182"/>
      <c r="U91" s="1182"/>
      <c r="X91" s="352"/>
    </row>
    <row r="92" spans="1:24" s="5" customFormat="1" ht="18.75" customHeight="1" thickBot="1" x14ac:dyDescent="0.45">
      <c r="A92" s="1169" t="s">
        <v>110</v>
      </c>
      <c r="B92" s="1169"/>
      <c r="C92" s="1169"/>
      <c r="D92" s="1169"/>
      <c r="E92" s="724"/>
      <c r="F92" s="9"/>
      <c r="G92" s="57"/>
      <c r="H92" s="1307" t="s">
        <v>296</v>
      </c>
      <c r="I92" s="1307"/>
      <c r="J92" s="1307"/>
      <c r="K92" s="1307"/>
      <c r="L92" s="1307"/>
      <c r="M92" s="1307" t="s">
        <v>297</v>
      </c>
      <c r="N92" s="1307"/>
      <c r="O92" s="1307"/>
      <c r="P92" s="1307" t="s">
        <v>298</v>
      </c>
      <c r="Q92" s="1307"/>
      <c r="R92" s="1307"/>
      <c r="S92" s="57"/>
      <c r="T92" s="57"/>
      <c r="U92" s="57"/>
      <c r="X92" s="32"/>
    </row>
    <row r="93" spans="1:24" s="5" customFormat="1" ht="126.5" thickBot="1" x14ac:dyDescent="0.4">
      <c r="A93" s="810" t="s">
        <v>92</v>
      </c>
      <c r="B93" s="811"/>
      <c r="C93" s="811" t="s">
        <v>93</v>
      </c>
      <c r="D93" s="811"/>
      <c r="E93" s="811" t="s">
        <v>94</v>
      </c>
      <c r="F93" s="812"/>
      <c r="G93" s="235"/>
      <c r="H93" s="813" t="s">
        <v>299</v>
      </c>
      <c r="I93" s="813" t="s">
        <v>300</v>
      </c>
      <c r="J93" s="813"/>
      <c r="K93" s="813"/>
      <c r="L93" s="814" t="s">
        <v>301</v>
      </c>
      <c r="M93" s="813" t="s">
        <v>299</v>
      </c>
      <c r="N93" s="813" t="s">
        <v>300</v>
      </c>
      <c r="O93" s="814" t="s">
        <v>302</v>
      </c>
      <c r="P93" s="813" t="s">
        <v>299</v>
      </c>
      <c r="Q93" s="813" t="s">
        <v>300</v>
      </c>
      <c r="R93" s="813" t="s">
        <v>301</v>
      </c>
      <c r="S93" s="235"/>
      <c r="T93" s="235"/>
      <c r="U93" s="235"/>
      <c r="X93" s="32"/>
    </row>
    <row r="94" spans="1:24" s="5" customFormat="1" ht="53" thickBot="1" x14ac:dyDescent="0.45">
      <c r="A94" s="815" t="s">
        <v>252</v>
      </c>
      <c r="B94" s="816" t="s">
        <v>443</v>
      </c>
      <c r="C94" s="817" t="s">
        <v>254</v>
      </c>
      <c r="D94" s="817" t="s">
        <v>255</v>
      </c>
      <c r="E94" s="816" t="s">
        <v>256</v>
      </c>
      <c r="F94" s="817" t="s">
        <v>257</v>
      </c>
      <c r="G94" s="236"/>
      <c r="H94" s="818" t="s">
        <v>303</v>
      </c>
      <c r="I94" s="818" t="s">
        <v>62</v>
      </c>
      <c r="J94" s="818"/>
      <c r="K94" s="818"/>
      <c r="L94" s="818" t="s">
        <v>63</v>
      </c>
      <c r="M94" s="818" t="s">
        <v>304</v>
      </c>
      <c r="N94" s="818" t="s">
        <v>305</v>
      </c>
      <c r="O94" s="818" t="s">
        <v>66</v>
      </c>
      <c r="P94" s="818" t="s">
        <v>304</v>
      </c>
      <c r="Q94" s="818" t="s">
        <v>306</v>
      </c>
      <c r="R94" s="818" t="s">
        <v>307</v>
      </c>
      <c r="S94" s="237"/>
      <c r="T94" s="237"/>
      <c r="U94" s="237"/>
      <c r="X94" s="32"/>
    </row>
    <row r="95" spans="1:24" s="60" customFormat="1" ht="53" thickBot="1" x14ac:dyDescent="0.45">
      <c r="A95" s="815" t="s">
        <v>258</v>
      </c>
      <c r="B95" s="816" t="s">
        <v>259</v>
      </c>
      <c r="C95" s="817" t="s">
        <v>260</v>
      </c>
      <c r="D95" s="817" t="s">
        <v>261</v>
      </c>
      <c r="E95" s="816" t="s">
        <v>262</v>
      </c>
      <c r="F95" s="817" t="s">
        <v>263</v>
      </c>
      <c r="G95" s="236"/>
      <c r="H95" s="818" t="s">
        <v>61</v>
      </c>
      <c r="I95" s="818" t="s">
        <v>64</v>
      </c>
      <c r="J95" s="818"/>
      <c r="K95" s="818"/>
      <c r="L95" s="818" t="s">
        <v>100</v>
      </c>
      <c r="M95" s="818" t="s">
        <v>308</v>
      </c>
      <c r="N95" s="818" t="s">
        <v>309</v>
      </c>
      <c r="O95" s="818" t="s">
        <v>310</v>
      </c>
      <c r="P95" s="818" t="s">
        <v>308</v>
      </c>
      <c r="Q95" s="818" t="s">
        <v>306</v>
      </c>
      <c r="R95" s="818" t="s">
        <v>311</v>
      </c>
      <c r="S95" s="237"/>
      <c r="T95" s="237"/>
      <c r="U95" s="237"/>
      <c r="X95" s="356"/>
    </row>
    <row r="96" spans="1:24" s="60" customFormat="1" ht="42.5" thickBot="1" x14ac:dyDescent="0.45">
      <c r="A96" s="815" t="s">
        <v>264</v>
      </c>
      <c r="B96" s="816" t="s">
        <v>265</v>
      </c>
      <c r="C96" s="817" t="s">
        <v>266</v>
      </c>
      <c r="D96" s="817" t="s">
        <v>267</v>
      </c>
      <c r="E96" s="816" t="s">
        <v>571</v>
      </c>
      <c r="F96" s="819" t="s">
        <v>269</v>
      </c>
      <c r="G96" s="236"/>
      <c r="H96" s="818" t="s">
        <v>312</v>
      </c>
      <c r="I96" s="818" t="s">
        <v>65</v>
      </c>
      <c r="J96" s="818"/>
      <c r="K96" s="818"/>
      <c r="L96" s="818" t="s">
        <v>313</v>
      </c>
      <c r="M96" s="818" t="s">
        <v>314</v>
      </c>
      <c r="N96" s="818" t="s">
        <v>315</v>
      </c>
      <c r="O96" s="818" t="s">
        <v>67</v>
      </c>
      <c r="P96" s="818" t="s">
        <v>316</v>
      </c>
      <c r="Q96" s="818" t="s">
        <v>306</v>
      </c>
      <c r="R96" s="818" t="s">
        <v>317</v>
      </c>
      <c r="S96" s="237"/>
      <c r="T96" s="237"/>
      <c r="U96" s="237"/>
      <c r="X96" s="356"/>
    </row>
    <row r="97" spans="1:24" s="60" customFormat="1" ht="63.5" thickBot="1" x14ac:dyDescent="0.45">
      <c r="A97" s="815" t="s">
        <v>270</v>
      </c>
      <c r="B97" s="816" t="s">
        <v>271</v>
      </c>
      <c r="C97" s="817" t="s">
        <v>272</v>
      </c>
      <c r="D97" s="817" t="s">
        <v>273</v>
      </c>
      <c r="E97" s="816" t="s">
        <v>572</v>
      </c>
      <c r="F97" s="819" t="s">
        <v>275</v>
      </c>
      <c r="G97" s="236"/>
      <c r="H97" s="818" t="s">
        <v>318</v>
      </c>
      <c r="I97" s="818" t="s">
        <v>65</v>
      </c>
      <c r="J97" s="818"/>
      <c r="K97" s="818"/>
      <c r="L97" s="818" t="s">
        <v>319</v>
      </c>
      <c r="M97" s="818" t="s">
        <v>320</v>
      </c>
      <c r="N97" s="818" t="s">
        <v>315</v>
      </c>
      <c r="O97" s="818" t="s">
        <v>68</v>
      </c>
      <c r="P97" s="818" t="s">
        <v>321</v>
      </c>
      <c r="Q97" s="818" t="s">
        <v>315</v>
      </c>
      <c r="R97" s="818" t="s">
        <v>322</v>
      </c>
      <c r="S97" s="237"/>
      <c r="T97" s="237"/>
      <c r="U97" s="237"/>
      <c r="X97" s="356"/>
    </row>
    <row r="98" spans="1:24" s="60" customFormat="1" ht="53" thickBot="1" x14ac:dyDescent="0.45">
      <c r="A98" s="815" t="s">
        <v>276</v>
      </c>
      <c r="B98" s="816" t="s">
        <v>277</v>
      </c>
      <c r="C98" s="817" t="s">
        <v>278</v>
      </c>
      <c r="D98" s="817" t="s">
        <v>279</v>
      </c>
      <c r="E98" s="816" t="s">
        <v>280</v>
      </c>
      <c r="F98" s="817" t="s">
        <v>253</v>
      </c>
      <c r="G98" s="236"/>
      <c r="H98" s="818" t="s">
        <v>323</v>
      </c>
      <c r="I98" s="818" t="s">
        <v>65</v>
      </c>
      <c r="J98" s="818"/>
      <c r="K98" s="818"/>
      <c r="L98" s="818" t="s">
        <v>324</v>
      </c>
      <c r="M98" s="818"/>
      <c r="N98" s="820"/>
      <c r="O98" s="820"/>
      <c r="P98" s="818" t="s">
        <v>325</v>
      </c>
      <c r="Q98" s="818" t="s">
        <v>315</v>
      </c>
      <c r="R98" s="818" t="s">
        <v>90</v>
      </c>
      <c r="S98" s="237"/>
      <c r="T98" s="237"/>
      <c r="U98" s="237"/>
      <c r="X98" s="356"/>
    </row>
    <row r="99" spans="1:24" s="60" customFormat="1" ht="18" customHeight="1" thickBot="1" x14ac:dyDescent="0.45">
      <c r="A99" s="815" t="s">
        <v>281</v>
      </c>
      <c r="B99" s="816" t="s">
        <v>282</v>
      </c>
      <c r="C99" s="817" t="s">
        <v>283</v>
      </c>
      <c r="D99" s="817" t="s">
        <v>284</v>
      </c>
      <c r="E99" s="816" t="s">
        <v>573</v>
      </c>
      <c r="F99" s="819" t="s">
        <v>286</v>
      </c>
      <c r="G99" s="57"/>
      <c r="H99" s="744"/>
      <c r="I99" s="744"/>
      <c r="J99" s="744"/>
      <c r="K99" s="744"/>
      <c r="L99" s="744"/>
      <c r="M99" s="57"/>
      <c r="N99" s="57"/>
      <c r="O99" s="57"/>
      <c r="P99" s="57"/>
      <c r="Q99" s="57"/>
      <c r="R99" s="57"/>
      <c r="S99" s="57"/>
      <c r="T99" s="57"/>
      <c r="U99" s="57"/>
      <c r="X99" s="356"/>
    </row>
    <row r="100" spans="1:24" s="60" customFormat="1" ht="28" customHeight="1" thickBot="1" x14ac:dyDescent="0.45">
      <c r="A100" s="815" t="s">
        <v>287</v>
      </c>
      <c r="B100" s="816" t="s">
        <v>288</v>
      </c>
      <c r="C100" s="817" t="s">
        <v>289</v>
      </c>
      <c r="D100" s="817" t="s">
        <v>290</v>
      </c>
      <c r="E100" s="816" t="s">
        <v>291</v>
      </c>
      <c r="F100" s="817" t="s">
        <v>292</v>
      </c>
      <c r="G100" s="235"/>
      <c r="H100" s="744"/>
      <c r="I100" s="744"/>
      <c r="J100" s="744"/>
      <c r="K100" s="744"/>
      <c r="L100" s="744"/>
      <c r="M100" s="726"/>
      <c r="N100" s="238"/>
      <c r="O100" s="238"/>
      <c r="P100" s="235"/>
      <c r="Q100" s="235"/>
      <c r="R100" s="235"/>
      <c r="S100" s="235"/>
      <c r="T100" s="235"/>
      <c r="U100" s="235"/>
      <c r="X100" s="356"/>
    </row>
    <row r="101" spans="1:24" s="60" customFormat="1" ht="18" customHeight="1" thickBot="1" x14ac:dyDescent="0.45">
      <c r="A101" s="815" t="s">
        <v>293</v>
      </c>
      <c r="B101" s="816" t="s">
        <v>294</v>
      </c>
      <c r="C101" s="812"/>
      <c r="D101" s="812"/>
      <c r="E101" s="816" t="s">
        <v>295</v>
      </c>
      <c r="F101" s="817" t="s">
        <v>444</v>
      </c>
      <c r="G101" s="236"/>
      <c r="H101" s="744"/>
      <c r="I101" s="744"/>
      <c r="J101" s="744"/>
      <c r="K101" s="744"/>
      <c r="L101" s="744"/>
      <c r="M101" s="725"/>
      <c r="N101" s="236"/>
      <c r="O101" s="236"/>
      <c r="P101" s="237"/>
      <c r="Q101" s="237"/>
      <c r="R101" s="237"/>
      <c r="S101" s="237"/>
      <c r="T101" s="237"/>
      <c r="U101" s="237"/>
      <c r="X101" s="356"/>
    </row>
    <row r="102" spans="1:24" s="60" customFormat="1" ht="18" customHeight="1" x14ac:dyDescent="0.3">
      <c r="F102" s="58"/>
      <c r="G102" s="236"/>
      <c r="H102" s="744"/>
      <c r="I102" s="744"/>
      <c r="J102" s="744"/>
      <c r="K102" s="744"/>
      <c r="L102" s="744"/>
      <c r="M102" s="725"/>
      <c r="N102" s="236"/>
      <c r="O102" s="236"/>
      <c r="P102" s="237"/>
      <c r="Q102" s="237"/>
      <c r="R102" s="237"/>
      <c r="S102" s="237"/>
      <c r="T102" s="237"/>
      <c r="U102" s="237"/>
      <c r="X102" s="356"/>
    </row>
    <row r="103" spans="1:24" s="60" customFormat="1" ht="18" customHeight="1" thickBot="1" x14ac:dyDescent="0.45">
      <c r="A103" s="1169" t="s">
        <v>109</v>
      </c>
      <c r="B103" s="1169"/>
      <c r="C103" s="1169"/>
      <c r="D103" s="1169"/>
      <c r="E103" s="724"/>
      <c r="F103" s="58"/>
      <c r="G103" s="236"/>
      <c r="H103" s="236"/>
      <c r="I103" s="236"/>
      <c r="J103" s="236"/>
      <c r="K103" s="236"/>
      <c r="L103" s="725"/>
      <c r="M103" s="725"/>
      <c r="N103" s="236"/>
      <c r="O103" s="236"/>
      <c r="P103" s="237"/>
      <c r="Q103" s="237"/>
      <c r="R103" s="237"/>
      <c r="S103" s="237"/>
      <c r="T103" s="237"/>
      <c r="U103" s="237"/>
      <c r="X103" s="356"/>
    </row>
    <row r="104" spans="1:24" ht="22" customHeight="1" thickBot="1" x14ac:dyDescent="0.4">
      <c r="A104" s="810" t="s">
        <v>92</v>
      </c>
      <c r="B104" s="811"/>
      <c r="C104" s="811" t="s">
        <v>93</v>
      </c>
      <c r="D104" s="811"/>
      <c r="E104" s="811" t="s">
        <v>94</v>
      </c>
      <c r="F104" s="812"/>
      <c r="G104" s="239"/>
      <c r="H104" s="239"/>
      <c r="I104" s="239"/>
      <c r="J104" s="239"/>
      <c r="K104" s="239"/>
      <c r="L104" s="725"/>
      <c r="M104" s="725"/>
      <c r="N104" s="236"/>
      <c r="O104" s="236"/>
      <c r="P104" s="237"/>
      <c r="Q104" s="237"/>
      <c r="R104" s="237"/>
      <c r="S104" s="237"/>
      <c r="T104" s="237"/>
      <c r="U104" s="237"/>
    </row>
    <row r="105" spans="1:24" ht="18.5" thickBot="1" x14ac:dyDescent="0.45">
      <c r="A105" s="815" t="s">
        <v>252</v>
      </c>
      <c r="B105" s="816"/>
      <c r="C105" s="817" t="s">
        <v>254</v>
      </c>
      <c r="D105" s="817"/>
      <c r="E105" s="816" t="s">
        <v>256</v>
      </c>
      <c r="F105" s="81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</row>
    <row r="106" spans="1:24" ht="16.5" customHeight="1" thickBot="1" x14ac:dyDescent="0.45">
      <c r="A106" s="815" t="s">
        <v>258</v>
      </c>
      <c r="B106" s="816"/>
      <c r="C106" s="817" t="s">
        <v>260</v>
      </c>
      <c r="D106" s="817"/>
      <c r="E106" s="816" t="s">
        <v>262</v>
      </c>
      <c r="F106" s="81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</row>
    <row r="107" spans="1:24" ht="18.5" thickBot="1" x14ac:dyDescent="0.45">
      <c r="A107" s="815" t="s">
        <v>264</v>
      </c>
      <c r="B107" s="816"/>
      <c r="C107" s="817" t="s">
        <v>266</v>
      </c>
      <c r="D107" s="817"/>
      <c r="E107" s="816" t="s">
        <v>571</v>
      </c>
      <c r="F107" s="819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</row>
    <row r="108" spans="1:24" ht="18.5" thickBot="1" x14ac:dyDescent="0.45">
      <c r="A108" s="815" t="s">
        <v>270</v>
      </c>
      <c r="B108" s="816"/>
      <c r="C108" s="817" t="s">
        <v>272</v>
      </c>
      <c r="D108" s="817"/>
      <c r="E108" s="816" t="s">
        <v>572</v>
      </c>
      <c r="F108" s="819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4" ht="18.5" thickBot="1" x14ac:dyDescent="0.45">
      <c r="A109" s="815" t="s">
        <v>276</v>
      </c>
      <c r="B109" s="816"/>
      <c r="C109" s="817" t="s">
        <v>278</v>
      </c>
      <c r="D109" s="817"/>
      <c r="E109" s="816" t="s">
        <v>280</v>
      </c>
      <c r="F109" s="81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24" ht="18.5" thickBot="1" x14ac:dyDescent="0.45">
      <c r="A110" s="815" t="s">
        <v>281</v>
      </c>
      <c r="B110" s="816"/>
      <c r="C110" s="817" t="s">
        <v>283</v>
      </c>
      <c r="D110" s="817"/>
      <c r="E110" s="816" t="s">
        <v>573</v>
      </c>
      <c r="F110" s="819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24" ht="18.5" thickBot="1" x14ac:dyDescent="0.45">
      <c r="A111" s="815" t="s">
        <v>287</v>
      </c>
      <c r="B111" s="816"/>
      <c r="C111" s="817" t="s">
        <v>289</v>
      </c>
      <c r="D111" s="817"/>
      <c r="E111" s="816" t="s">
        <v>291</v>
      </c>
      <c r="F111" s="81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</row>
    <row r="112" spans="1:24" ht="18.5" thickBot="1" x14ac:dyDescent="0.45">
      <c r="A112" s="815" t="s">
        <v>293</v>
      </c>
      <c r="B112" s="816"/>
      <c r="C112" s="812"/>
      <c r="D112" s="812"/>
      <c r="E112" s="816" t="s">
        <v>295</v>
      </c>
      <c r="F112" s="81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</row>
    <row r="113" spans="1:18" s="34" customFormat="1" x14ac:dyDescent="0.35">
      <c r="A113" s="250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</row>
    <row r="114" spans="1:18" s="34" customFormat="1" ht="34" customHeight="1" x14ac:dyDescent="0.35">
      <c r="A114" s="250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</row>
    <row r="115" spans="1:18" s="34" customFormat="1" ht="34" customHeight="1" x14ac:dyDescent="0.35">
      <c r="A115" s="66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</row>
    <row r="116" spans="1:18" s="34" customFormat="1" x14ac:dyDescent="0.35">
      <c r="A116" s="66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</row>
    <row r="117" spans="1:18" s="34" customFormat="1" x14ac:dyDescent="0.35">
      <c r="A117" s="66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</row>
    <row r="118" spans="1:18" s="34" customFormat="1" x14ac:dyDescent="0.35">
      <c r="A118" s="66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</row>
    <row r="119" spans="1:18" s="34" customFormat="1" x14ac:dyDescent="0.35">
      <c r="A119" s="66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1:18" s="34" customFormat="1" ht="18" x14ac:dyDescent="0.4">
      <c r="A120" s="66"/>
      <c r="E120" s="45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1:18" s="34" customFormat="1" ht="18" x14ac:dyDescent="0.4">
      <c r="A121" s="66"/>
      <c r="E121" s="45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1:18" s="34" customFormat="1" ht="18" x14ac:dyDescent="0.4">
      <c r="A122" s="66"/>
      <c r="E122" s="45"/>
    </row>
    <row r="123" spans="1:18" s="34" customFormat="1" ht="18" x14ac:dyDescent="0.4">
      <c r="A123" s="66"/>
      <c r="E123" s="45"/>
    </row>
    <row r="124" spans="1:18" s="34" customFormat="1" ht="18" x14ac:dyDescent="0.4">
      <c r="A124" s="66"/>
      <c r="E124" s="45"/>
    </row>
    <row r="125" spans="1:18" s="34" customFormat="1" ht="18" x14ac:dyDescent="0.4">
      <c r="A125" s="66"/>
      <c r="E125" s="45"/>
    </row>
    <row r="126" spans="1:18" s="34" customFormat="1" x14ac:dyDescent="0.35">
      <c r="A126" s="66"/>
      <c r="E126" s="67"/>
    </row>
    <row r="127" spans="1:18" s="34" customFormat="1" x14ac:dyDescent="0.35">
      <c r="A127" s="66"/>
      <c r="E127" s="67"/>
    </row>
    <row r="128" spans="1:18" s="34" customFormat="1" x14ac:dyDescent="0.35">
      <c r="A128" s="66"/>
      <c r="E128" s="67"/>
    </row>
  </sheetData>
  <mergeCells count="101">
    <mergeCell ref="A103:B103"/>
    <mergeCell ref="C103:D103"/>
    <mergeCell ref="G91:I91"/>
    <mergeCell ref="N91:O91"/>
    <mergeCell ref="P91:R91"/>
    <mergeCell ref="G90:I90"/>
    <mergeCell ref="N90:O90"/>
    <mergeCell ref="P90:R90"/>
    <mergeCell ref="S90:U90"/>
    <mergeCell ref="S91:U91"/>
    <mergeCell ref="A92:B92"/>
    <mergeCell ref="C92:D92"/>
    <mergeCell ref="H92:L92"/>
    <mergeCell ref="M92:O92"/>
    <mergeCell ref="P92:R92"/>
    <mergeCell ref="G87:I87"/>
    <mergeCell ref="N87:O87"/>
    <mergeCell ref="P87:R87"/>
    <mergeCell ref="S87:U87"/>
    <mergeCell ref="G88:I88"/>
    <mergeCell ref="N88:O88"/>
    <mergeCell ref="P88:R88"/>
    <mergeCell ref="S88:U88"/>
    <mergeCell ref="G89:I89"/>
    <mergeCell ref="N89:O89"/>
    <mergeCell ref="P89:R89"/>
    <mergeCell ref="S89:U89"/>
    <mergeCell ref="C81:D81"/>
    <mergeCell ref="G6:H6"/>
    <mergeCell ref="J6:J7"/>
    <mergeCell ref="K6:K7"/>
    <mergeCell ref="C83:D83"/>
    <mergeCell ref="O83:U83"/>
    <mergeCell ref="C84:D84"/>
    <mergeCell ref="G85:R85"/>
    <mergeCell ref="G86:I86"/>
    <mergeCell ref="N86:O86"/>
    <mergeCell ref="P86:R86"/>
    <mergeCell ref="S86:U86"/>
    <mergeCell ref="AJ5:AN5"/>
    <mergeCell ref="AE6:AE7"/>
    <mergeCell ref="AF6:AF7"/>
    <mergeCell ref="R5:V5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C78:D78"/>
    <mergeCell ref="P78:S78"/>
    <mergeCell ref="C79:D79"/>
    <mergeCell ref="C80:D80"/>
    <mergeCell ref="W5:W7"/>
    <mergeCell ref="X5:X7"/>
    <mergeCell ref="Y5:AB5"/>
    <mergeCell ref="AC5:AC7"/>
    <mergeCell ref="AY5:AY7"/>
    <mergeCell ref="AX5:AX7"/>
    <mergeCell ref="A5:A7"/>
    <mergeCell ref="B5:B7"/>
    <mergeCell ref="C5:C7"/>
    <mergeCell ref="D5:D7"/>
    <mergeCell ref="E5:H5"/>
    <mergeCell ref="P5:Q5"/>
    <mergeCell ref="P6:P7"/>
    <mergeCell ref="Q6:Q7"/>
    <mergeCell ref="AO5:AO7"/>
    <mergeCell ref="AP5:AP7"/>
    <mergeCell ref="AD5:AE5"/>
    <mergeCell ref="AF5:AG5"/>
    <mergeCell ref="AA6:AB6"/>
    <mergeCell ref="AD6:AD7"/>
    <mergeCell ref="U6:U7"/>
    <mergeCell ref="V6:V7"/>
    <mergeCell ref="Y6:Z6"/>
    <mergeCell ref="AH5:AI5"/>
    <mergeCell ref="A1:C1"/>
    <mergeCell ref="D1:I1"/>
    <mergeCell ref="A2:C2"/>
    <mergeCell ref="D2:I2"/>
    <mergeCell ref="A3:M3"/>
    <mergeCell ref="I5:I7"/>
    <mergeCell ref="J5:K5"/>
    <mergeCell ref="L5:M5"/>
    <mergeCell ref="N5:O5"/>
    <mergeCell ref="N6:N7"/>
    <mergeCell ref="O6:O7"/>
    <mergeCell ref="E6:F6"/>
    <mergeCell ref="L6:L7"/>
    <mergeCell ref="M6:M7"/>
  </mergeCells>
  <printOptions horizontalCentered="1"/>
  <pageMargins left="0" right="0" top="0.51181102362204722" bottom="0.23622047244094491" header="0.31496062992125984" footer="0.31496062992125984"/>
  <pageSetup paperSize="9" scale="60" orientation="landscape" r:id="rId1"/>
  <rowBreaks count="5" manualBreakCount="5">
    <brk id="18" max="49" man="1"/>
    <brk id="37" max="16383" man="1"/>
    <brk id="55" max="16383" man="1"/>
    <brk id="72" max="16383" man="1"/>
    <brk id="83" max="16383" man="1"/>
  </rowBreaks>
  <colBreaks count="1" manualBreakCount="1">
    <brk id="23" max="1048575" man="1"/>
  </col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tabSelected="1" zoomScale="70" zoomScaleNormal="70" zoomScaleSheetLayoutView="69" workbookViewId="0">
      <pane xSplit="4" ySplit="9" topLeftCell="E39" activePane="bottomRight" state="frozen"/>
      <selection pane="topRight" activeCell="E1" sqref="E1"/>
      <selection pane="bottomLeft" activeCell="A10" sqref="A10"/>
      <selection pane="bottomRight" activeCell="M47" sqref="M47"/>
    </sheetView>
  </sheetViews>
  <sheetFormatPr defaultRowHeight="14.5" x14ac:dyDescent="0.35"/>
  <cols>
    <col min="1" max="1" width="6" style="66" customWidth="1"/>
    <col min="2" max="2" width="29.81640625" style="34" customWidth="1"/>
    <col min="3" max="3" width="13.26953125" style="34" customWidth="1"/>
    <col min="4" max="4" width="10.7265625" style="34" customWidth="1"/>
    <col min="5" max="5" width="26.26953125" style="34" customWidth="1"/>
    <col min="6" max="6" width="7.81640625" style="34" customWidth="1"/>
    <col min="7" max="7" width="9.7265625" style="34" customWidth="1"/>
    <col min="8" max="8" width="7.453125" style="34" customWidth="1"/>
    <col min="9" max="10" width="8" style="34" customWidth="1"/>
    <col min="11" max="11" width="7" style="34" bestFit="1" customWidth="1"/>
    <col min="12" max="12" width="8.90625" style="34" customWidth="1"/>
    <col min="13" max="13" width="8" style="34" customWidth="1"/>
    <col min="14" max="14" width="11.26953125" style="34" customWidth="1"/>
    <col min="15" max="15" width="6.81640625" style="34" customWidth="1"/>
    <col min="16" max="16" width="11.90625" style="34" customWidth="1"/>
    <col min="17" max="17" width="4.81640625" style="34" customWidth="1"/>
    <col min="18" max="18" width="4.453125" style="34" customWidth="1"/>
    <col min="19" max="19" width="5.26953125" style="34" customWidth="1"/>
    <col min="20" max="20" width="4.7265625" style="34" customWidth="1"/>
    <col min="21" max="21" width="4.81640625" style="34" customWidth="1"/>
    <col min="22" max="22" width="5.54296875" style="34" customWidth="1"/>
    <col min="23" max="23" width="6.26953125" style="34" customWidth="1"/>
    <col min="24" max="24" width="8.7265625" style="85"/>
    <col min="25" max="25" width="26.1796875" style="34" hidden="1" customWidth="1"/>
    <col min="26" max="26" width="6.453125" style="34" hidden="1" customWidth="1"/>
    <col min="27" max="27" width="12.81640625" style="34" hidden="1" customWidth="1"/>
    <col min="28" max="34" width="0" style="34" hidden="1" customWidth="1"/>
    <col min="35" max="35" width="5.453125" style="34" hidden="1" customWidth="1"/>
    <col min="36" max="36" width="5.54296875" style="34" hidden="1" customWidth="1"/>
    <col min="37" max="37" width="5.81640625" style="34" hidden="1" customWidth="1"/>
    <col min="38" max="38" width="5.26953125" style="34" hidden="1" customWidth="1"/>
    <col min="39" max="40" width="5" style="34" hidden="1" customWidth="1"/>
    <col min="41" max="49" width="0" style="34" hidden="1" customWidth="1"/>
    <col min="50" max="206" width="8.7265625" style="34"/>
    <col min="207" max="207" width="6" style="34" customWidth="1"/>
    <col min="208" max="208" width="23.453125" style="34" customWidth="1"/>
    <col min="209" max="209" width="10" style="34" customWidth="1"/>
    <col min="210" max="210" width="27.7265625" style="34" customWidth="1"/>
    <col min="211" max="211" width="25.26953125" style="34" customWidth="1"/>
    <col min="212" max="212" width="16.54296875" style="34" customWidth="1"/>
    <col min="213" max="213" width="21.26953125" style="34" customWidth="1"/>
    <col min="214" max="214" width="8.81640625" style="34" customWidth="1"/>
    <col min="215" max="462" width="8.7265625" style="34"/>
    <col min="463" max="463" width="6" style="34" customWidth="1"/>
    <col min="464" max="464" width="23.453125" style="34" customWidth="1"/>
    <col min="465" max="465" width="10" style="34" customWidth="1"/>
    <col min="466" max="466" width="27.7265625" style="34" customWidth="1"/>
    <col min="467" max="467" width="25.26953125" style="34" customWidth="1"/>
    <col min="468" max="468" width="16.54296875" style="34" customWidth="1"/>
    <col min="469" max="469" width="21.26953125" style="34" customWidth="1"/>
    <col min="470" max="470" width="8.81640625" style="34" customWidth="1"/>
    <col min="471" max="718" width="8.7265625" style="34"/>
    <col min="719" max="719" width="6" style="34" customWidth="1"/>
    <col min="720" max="720" width="23.453125" style="34" customWidth="1"/>
    <col min="721" max="721" width="10" style="34" customWidth="1"/>
    <col min="722" max="722" width="27.7265625" style="34" customWidth="1"/>
    <col min="723" max="723" width="25.26953125" style="34" customWidth="1"/>
    <col min="724" max="724" width="16.54296875" style="34" customWidth="1"/>
    <col min="725" max="725" width="21.26953125" style="34" customWidth="1"/>
    <col min="726" max="726" width="8.81640625" style="34" customWidth="1"/>
    <col min="727" max="974" width="8.7265625" style="34"/>
    <col min="975" max="975" width="6" style="34" customWidth="1"/>
    <col min="976" max="976" width="23.453125" style="34" customWidth="1"/>
    <col min="977" max="977" width="10" style="34" customWidth="1"/>
    <col min="978" max="978" width="27.7265625" style="34" customWidth="1"/>
    <col min="979" max="979" width="25.26953125" style="34" customWidth="1"/>
    <col min="980" max="980" width="16.54296875" style="34" customWidth="1"/>
    <col min="981" max="981" width="21.26953125" style="34" customWidth="1"/>
    <col min="982" max="982" width="8.81640625" style="34" customWidth="1"/>
    <col min="983" max="1230" width="8.7265625" style="34"/>
    <col min="1231" max="1231" width="6" style="34" customWidth="1"/>
    <col min="1232" max="1232" width="23.453125" style="34" customWidth="1"/>
    <col min="1233" max="1233" width="10" style="34" customWidth="1"/>
    <col min="1234" max="1234" width="27.7265625" style="34" customWidth="1"/>
    <col min="1235" max="1235" width="25.26953125" style="34" customWidth="1"/>
    <col min="1236" max="1236" width="16.54296875" style="34" customWidth="1"/>
    <col min="1237" max="1237" width="21.26953125" style="34" customWidth="1"/>
    <col min="1238" max="1238" width="8.81640625" style="34" customWidth="1"/>
    <col min="1239" max="1486" width="8.7265625" style="34"/>
    <col min="1487" max="1487" width="6" style="34" customWidth="1"/>
    <col min="1488" max="1488" width="23.453125" style="34" customWidth="1"/>
    <col min="1489" max="1489" width="10" style="34" customWidth="1"/>
    <col min="1490" max="1490" width="27.7265625" style="34" customWidth="1"/>
    <col min="1491" max="1491" width="25.26953125" style="34" customWidth="1"/>
    <col min="1492" max="1492" width="16.54296875" style="34" customWidth="1"/>
    <col min="1493" max="1493" width="21.26953125" style="34" customWidth="1"/>
    <col min="1494" max="1494" width="8.81640625" style="34" customWidth="1"/>
    <col min="1495" max="1742" width="8.7265625" style="34"/>
    <col min="1743" max="1743" width="6" style="34" customWidth="1"/>
    <col min="1744" max="1744" width="23.453125" style="34" customWidth="1"/>
    <col min="1745" max="1745" width="10" style="34" customWidth="1"/>
    <col min="1746" max="1746" width="27.7265625" style="34" customWidth="1"/>
    <col min="1747" max="1747" width="25.26953125" style="34" customWidth="1"/>
    <col min="1748" max="1748" width="16.54296875" style="34" customWidth="1"/>
    <col min="1749" max="1749" width="21.26953125" style="34" customWidth="1"/>
    <col min="1750" max="1750" width="8.81640625" style="34" customWidth="1"/>
    <col min="1751" max="1998" width="8.7265625" style="34"/>
    <col min="1999" max="1999" width="6" style="34" customWidth="1"/>
    <col min="2000" max="2000" width="23.453125" style="34" customWidth="1"/>
    <col min="2001" max="2001" width="10" style="34" customWidth="1"/>
    <col min="2002" max="2002" width="27.7265625" style="34" customWidth="1"/>
    <col min="2003" max="2003" width="25.26953125" style="34" customWidth="1"/>
    <col min="2004" max="2004" width="16.54296875" style="34" customWidth="1"/>
    <col min="2005" max="2005" width="21.26953125" style="34" customWidth="1"/>
    <col min="2006" max="2006" width="8.81640625" style="34" customWidth="1"/>
    <col min="2007" max="2254" width="8.7265625" style="34"/>
    <col min="2255" max="2255" width="6" style="34" customWidth="1"/>
    <col min="2256" max="2256" width="23.453125" style="34" customWidth="1"/>
    <col min="2257" max="2257" width="10" style="34" customWidth="1"/>
    <col min="2258" max="2258" width="27.7265625" style="34" customWidth="1"/>
    <col min="2259" max="2259" width="25.26953125" style="34" customWidth="1"/>
    <col min="2260" max="2260" width="16.54296875" style="34" customWidth="1"/>
    <col min="2261" max="2261" width="21.26953125" style="34" customWidth="1"/>
    <col min="2262" max="2262" width="8.81640625" style="34" customWidth="1"/>
    <col min="2263" max="2510" width="8.7265625" style="34"/>
    <col min="2511" max="2511" width="6" style="34" customWidth="1"/>
    <col min="2512" max="2512" width="23.453125" style="34" customWidth="1"/>
    <col min="2513" max="2513" width="10" style="34" customWidth="1"/>
    <col min="2514" max="2514" width="27.7265625" style="34" customWidth="1"/>
    <col min="2515" max="2515" width="25.26953125" style="34" customWidth="1"/>
    <col min="2516" max="2516" width="16.54296875" style="34" customWidth="1"/>
    <col min="2517" max="2517" width="21.26953125" style="34" customWidth="1"/>
    <col min="2518" max="2518" width="8.81640625" style="34" customWidth="1"/>
    <col min="2519" max="2766" width="8.7265625" style="34"/>
    <col min="2767" max="2767" width="6" style="34" customWidth="1"/>
    <col min="2768" max="2768" width="23.453125" style="34" customWidth="1"/>
    <col min="2769" max="2769" width="10" style="34" customWidth="1"/>
    <col min="2770" max="2770" width="27.7265625" style="34" customWidth="1"/>
    <col min="2771" max="2771" width="25.26953125" style="34" customWidth="1"/>
    <col min="2772" max="2772" width="16.54296875" style="34" customWidth="1"/>
    <col min="2773" max="2773" width="21.26953125" style="34" customWidth="1"/>
    <col min="2774" max="2774" width="8.81640625" style="34" customWidth="1"/>
    <col min="2775" max="3022" width="8.7265625" style="34"/>
    <col min="3023" max="3023" width="6" style="34" customWidth="1"/>
    <col min="3024" max="3024" width="23.453125" style="34" customWidth="1"/>
    <col min="3025" max="3025" width="10" style="34" customWidth="1"/>
    <col min="3026" max="3026" width="27.7265625" style="34" customWidth="1"/>
    <col min="3027" max="3027" width="25.26953125" style="34" customWidth="1"/>
    <col min="3028" max="3028" width="16.54296875" style="34" customWidth="1"/>
    <col min="3029" max="3029" width="21.26953125" style="34" customWidth="1"/>
    <col min="3030" max="3030" width="8.81640625" style="34" customWidth="1"/>
    <col min="3031" max="3278" width="8.7265625" style="34"/>
    <col min="3279" max="3279" width="6" style="34" customWidth="1"/>
    <col min="3280" max="3280" width="23.453125" style="34" customWidth="1"/>
    <col min="3281" max="3281" width="10" style="34" customWidth="1"/>
    <col min="3282" max="3282" width="27.7265625" style="34" customWidth="1"/>
    <col min="3283" max="3283" width="25.26953125" style="34" customWidth="1"/>
    <col min="3284" max="3284" width="16.54296875" style="34" customWidth="1"/>
    <col min="3285" max="3285" width="21.26953125" style="34" customWidth="1"/>
    <col min="3286" max="3286" width="8.81640625" style="34" customWidth="1"/>
    <col min="3287" max="3534" width="8.7265625" style="34"/>
    <col min="3535" max="3535" width="6" style="34" customWidth="1"/>
    <col min="3536" max="3536" width="23.453125" style="34" customWidth="1"/>
    <col min="3537" max="3537" width="10" style="34" customWidth="1"/>
    <col min="3538" max="3538" width="27.7265625" style="34" customWidth="1"/>
    <col min="3539" max="3539" width="25.26953125" style="34" customWidth="1"/>
    <col min="3540" max="3540" width="16.54296875" style="34" customWidth="1"/>
    <col min="3541" max="3541" width="21.26953125" style="34" customWidth="1"/>
    <col min="3542" max="3542" width="8.81640625" style="34" customWidth="1"/>
    <col min="3543" max="3790" width="8.7265625" style="34"/>
    <col min="3791" max="3791" width="6" style="34" customWidth="1"/>
    <col min="3792" max="3792" width="23.453125" style="34" customWidth="1"/>
    <col min="3793" max="3793" width="10" style="34" customWidth="1"/>
    <col min="3794" max="3794" width="27.7265625" style="34" customWidth="1"/>
    <col min="3795" max="3795" width="25.26953125" style="34" customWidth="1"/>
    <col min="3796" max="3796" width="16.54296875" style="34" customWidth="1"/>
    <col min="3797" max="3797" width="21.26953125" style="34" customWidth="1"/>
    <col min="3798" max="3798" width="8.81640625" style="34" customWidth="1"/>
    <col min="3799" max="4046" width="8.7265625" style="34"/>
    <col min="4047" max="4047" width="6" style="34" customWidth="1"/>
    <col min="4048" max="4048" width="23.453125" style="34" customWidth="1"/>
    <col min="4049" max="4049" width="10" style="34" customWidth="1"/>
    <col min="4050" max="4050" width="27.7265625" style="34" customWidth="1"/>
    <col min="4051" max="4051" width="25.26953125" style="34" customWidth="1"/>
    <col min="4052" max="4052" width="16.54296875" style="34" customWidth="1"/>
    <col min="4053" max="4053" width="21.26953125" style="34" customWidth="1"/>
    <col min="4054" max="4054" width="8.81640625" style="34" customWidth="1"/>
    <col min="4055" max="4302" width="8.7265625" style="34"/>
    <col min="4303" max="4303" width="6" style="34" customWidth="1"/>
    <col min="4304" max="4304" width="23.453125" style="34" customWidth="1"/>
    <col min="4305" max="4305" width="10" style="34" customWidth="1"/>
    <col min="4306" max="4306" width="27.7265625" style="34" customWidth="1"/>
    <col min="4307" max="4307" width="25.26953125" style="34" customWidth="1"/>
    <col min="4308" max="4308" width="16.54296875" style="34" customWidth="1"/>
    <col min="4309" max="4309" width="21.26953125" style="34" customWidth="1"/>
    <col min="4310" max="4310" width="8.81640625" style="34" customWidth="1"/>
    <col min="4311" max="4558" width="8.7265625" style="34"/>
    <col min="4559" max="4559" width="6" style="34" customWidth="1"/>
    <col min="4560" max="4560" width="23.453125" style="34" customWidth="1"/>
    <col min="4561" max="4561" width="10" style="34" customWidth="1"/>
    <col min="4562" max="4562" width="27.7265625" style="34" customWidth="1"/>
    <col min="4563" max="4563" width="25.26953125" style="34" customWidth="1"/>
    <col min="4564" max="4564" width="16.54296875" style="34" customWidth="1"/>
    <col min="4565" max="4565" width="21.26953125" style="34" customWidth="1"/>
    <col min="4566" max="4566" width="8.81640625" style="34" customWidth="1"/>
    <col min="4567" max="4814" width="8.7265625" style="34"/>
    <col min="4815" max="4815" width="6" style="34" customWidth="1"/>
    <col min="4816" max="4816" width="23.453125" style="34" customWidth="1"/>
    <col min="4817" max="4817" width="10" style="34" customWidth="1"/>
    <col min="4818" max="4818" width="27.7265625" style="34" customWidth="1"/>
    <col min="4819" max="4819" width="25.26953125" style="34" customWidth="1"/>
    <col min="4820" max="4820" width="16.54296875" style="34" customWidth="1"/>
    <col min="4821" max="4821" width="21.26953125" style="34" customWidth="1"/>
    <col min="4822" max="4822" width="8.81640625" style="34" customWidth="1"/>
    <col min="4823" max="5070" width="8.7265625" style="34"/>
    <col min="5071" max="5071" width="6" style="34" customWidth="1"/>
    <col min="5072" max="5072" width="23.453125" style="34" customWidth="1"/>
    <col min="5073" max="5073" width="10" style="34" customWidth="1"/>
    <col min="5074" max="5074" width="27.7265625" style="34" customWidth="1"/>
    <col min="5075" max="5075" width="25.26953125" style="34" customWidth="1"/>
    <col min="5076" max="5076" width="16.54296875" style="34" customWidth="1"/>
    <col min="5077" max="5077" width="21.26953125" style="34" customWidth="1"/>
    <col min="5078" max="5078" width="8.81640625" style="34" customWidth="1"/>
    <col min="5079" max="5326" width="8.7265625" style="34"/>
    <col min="5327" max="5327" width="6" style="34" customWidth="1"/>
    <col min="5328" max="5328" width="23.453125" style="34" customWidth="1"/>
    <col min="5329" max="5329" width="10" style="34" customWidth="1"/>
    <col min="5330" max="5330" width="27.7265625" style="34" customWidth="1"/>
    <col min="5331" max="5331" width="25.26953125" style="34" customWidth="1"/>
    <col min="5332" max="5332" width="16.54296875" style="34" customWidth="1"/>
    <col min="5333" max="5333" width="21.26953125" style="34" customWidth="1"/>
    <col min="5334" max="5334" width="8.81640625" style="34" customWidth="1"/>
    <col min="5335" max="5582" width="8.7265625" style="34"/>
    <col min="5583" max="5583" width="6" style="34" customWidth="1"/>
    <col min="5584" max="5584" width="23.453125" style="34" customWidth="1"/>
    <col min="5585" max="5585" width="10" style="34" customWidth="1"/>
    <col min="5586" max="5586" width="27.7265625" style="34" customWidth="1"/>
    <col min="5587" max="5587" width="25.26953125" style="34" customWidth="1"/>
    <col min="5588" max="5588" width="16.54296875" style="34" customWidth="1"/>
    <col min="5589" max="5589" width="21.26953125" style="34" customWidth="1"/>
    <col min="5590" max="5590" width="8.81640625" style="34" customWidth="1"/>
    <col min="5591" max="5838" width="8.7265625" style="34"/>
    <col min="5839" max="5839" width="6" style="34" customWidth="1"/>
    <col min="5840" max="5840" width="23.453125" style="34" customWidth="1"/>
    <col min="5841" max="5841" width="10" style="34" customWidth="1"/>
    <col min="5842" max="5842" width="27.7265625" style="34" customWidth="1"/>
    <col min="5843" max="5843" width="25.26953125" style="34" customWidth="1"/>
    <col min="5844" max="5844" width="16.54296875" style="34" customWidth="1"/>
    <col min="5845" max="5845" width="21.26953125" style="34" customWidth="1"/>
    <col min="5846" max="5846" width="8.81640625" style="34" customWidth="1"/>
    <col min="5847" max="6094" width="8.7265625" style="34"/>
    <col min="6095" max="6095" width="6" style="34" customWidth="1"/>
    <col min="6096" max="6096" width="23.453125" style="34" customWidth="1"/>
    <col min="6097" max="6097" width="10" style="34" customWidth="1"/>
    <col min="6098" max="6098" width="27.7265625" style="34" customWidth="1"/>
    <col min="6099" max="6099" width="25.26953125" style="34" customWidth="1"/>
    <col min="6100" max="6100" width="16.54296875" style="34" customWidth="1"/>
    <col min="6101" max="6101" width="21.26953125" style="34" customWidth="1"/>
    <col min="6102" max="6102" width="8.81640625" style="34" customWidth="1"/>
    <col min="6103" max="6350" width="8.7265625" style="34"/>
    <col min="6351" max="6351" width="6" style="34" customWidth="1"/>
    <col min="6352" max="6352" width="23.453125" style="34" customWidth="1"/>
    <col min="6353" max="6353" width="10" style="34" customWidth="1"/>
    <col min="6354" max="6354" width="27.7265625" style="34" customWidth="1"/>
    <col min="6355" max="6355" width="25.26953125" style="34" customWidth="1"/>
    <col min="6356" max="6356" width="16.54296875" style="34" customWidth="1"/>
    <col min="6357" max="6357" width="21.26953125" style="34" customWidth="1"/>
    <col min="6358" max="6358" width="8.81640625" style="34" customWidth="1"/>
    <col min="6359" max="6606" width="8.7265625" style="34"/>
    <col min="6607" max="6607" width="6" style="34" customWidth="1"/>
    <col min="6608" max="6608" width="23.453125" style="34" customWidth="1"/>
    <col min="6609" max="6609" width="10" style="34" customWidth="1"/>
    <col min="6610" max="6610" width="27.7265625" style="34" customWidth="1"/>
    <col min="6611" max="6611" width="25.26953125" style="34" customWidth="1"/>
    <col min="6612" max="6612" width="16.54296875" style="34" customWidth="1"/>
    <col min="6613" max="6613" width="21.26953125" style="34" customWidth="1"/>
    <col min="6614" max="6614" width="8.81640625" style="34" customWidth="1"/>
    <col min="6615" max="6862" width="8.7265625" style="34"/>
    <col min="6863" max="6863" width="6" style="34" customWidth="1"/>
    <col min="6864" max="6864" width="23.453125" style="34" customWidth="1"/>
    <col min="6865" max="6865" width="10" style="34" customWidth="1"/>
    <col min="6866" max="6866" width="27.7265625" style="34" customWidth="1"/>
    <col min="6867" max="6867" width="25.26953125" style="34" customWidth="1"/>
    <col min="6868" max="6868" width="16.54296875" style="34" customWidth="1"/>
    <col min="6869" max="6869" width="21.26953125" style="34" customWidth="1"/>
    <col min="6870" max="6870" width="8.81640625" style="34" customWidth="1"/>
    <col min="6871" max="7118" width="8.7265625" style="34"/>
    <col min="7119" max="7119" width="6" style="34" customWidth="1"/>
    <col min="7120" max="7120" width="23.453125" style="34" customWidth="1"/>
    <col min="7121" max="7121" width="10" style="34" customWidth="1"/>
    <col min="7122" max="7122" width="27.7265625" style="34" customWidth="1"/>
    <col min="7123" max="7123" width="25.26953125" style="34" customWidth="1"/>
    <col min="7124" max="7124" width="16.54296875" style="34" customWidth="1"/>
    <col min="7125" max="7125" width="21.26953125" style="34" customWidth="1"/>
    <col min="7126" max="7126" width="8.81640625" style="34" customWidth="1"/>
    <col min="7127" max="7374" width="8.7265625" style="34"/>
    <col min="7375" max="7375" width="6" style="34" customWidth="1"/>
    <col min="7376" max="7376" width="23.453125" style="34" customWidth="1"/>
    <col min="7377" max="7377" width="10" style="34" customWidth="1"/>
    <col min="7378" max="7378" width="27.7265625" style="34" customWidth="1"/>
    <col min="7379" max="7379" width="25.26953125" style="34" customWidth="1"/>
    <col min="7380" max="7380" width="16.54296875" style="34" customWidth="1"/>
    <col min="7381" max="7381" width="21.26953125" style="34" customWidth="1"/>
    <col min="7382" max="7382" width="8.81640625" style="34" customWidth="1"/>
    <col min="7383" max="7630" width="8.7265625" style="34"/>
    <col min="7631" max="7631" width="6" style="34" customWidth="1"/>
    <col min="7632" max="7632" width="23.453125" style="34" customWidth="1"/>
    <col min="7633" max="7633" width="10" style="34" customWidth="1"/>
    <col min="7634" max="7634" width="27.7265625" style="34" customWidth="1"/>
    <col min="7635" max="7635" width="25.26953125" style="34" customWidth="1"/>
    <col min="7636" max="7636" width="16.54296875" style="34" customWidth="1"/>
    <col min="7637" max="7637" width="21.26953125" style="34" customWidth="1"/>
    <col min="7638" max="7638" width="8.81640625" style="34" customWidth="1"/>
    <col min="7639" max="7886" width="8.7265625" style="34"/>
    <col min="7887" max="7887" width="6" style="34" customWidth="1"/>
    <col min="7888" max="7888" width="23.453125" style="34" customWidth="1"/>
    <col min="7889" max="7889" width="10" style="34" customWidth="1"/>
    <col min="7890" max="7890" width="27.7265625" style="34" customWidth="1"/>
    <col min="7891" max="7891" width="25.26953125" style="34" customWidth="1"/>
    <col min="7892" max="7892" width="16.54296875" style="34" customWidth="1"/>
    <col min="7893" max="7893" width="21.26953125" style="34" customWidth="1"/>
    <col min="7894" max="7894" width="8.81640625" style="34" customWidth="1"/>
    <col min="7895" max="8142" width="8.7265625" style="34"/>
    <col min="8143" max="8143" width="6" style="34" customWidth="1"/>
    <col min="8144" max="8144" width="23.453125" style="34" customWidth="1"/>
    <col min="8145" max="8145" width="10" style="34" customWidth="1"/>
    <col min="8146" max="8146" width="27.7265625" style="34" customWidth="1"/>
    <col min="8147" max="8147" width="25.26953125" style="34" customWidth="1"/>
    <col min="8148" max="8148" width="16.54296875" style="34" customWidth="1"/>
    <col min="8149" max="8149" width="21.26953125" style="34" customWidth="1"/>
    <col min="8150" max="8150" width="8.81640625" style="34" customWidth="1"/>
    <col min="8151" max="8398" width="8.7265625" style="34"/>
    <col min="8399" max="8399" width="6" style="34" customWidth="1"/>
    <col min="8400" max="8400" width="23.453125" style="34" customWidth="1"/>
    <col min="8401" max="8401" width="10" style="34" customWidth="1"/>
    <col min="8402" max="8402" width="27.7265625" style="34" customWidth="1"/>
    <col min="8403" max="8403" width="25.26953125" style="34" customWidth="1"/>
    <col min="8404" max="8404" width="16.54296875" style="34" customWidth="1"/>
    <col min="8405" max="8405" width="21.26953125" style="34" customWidth="1"/>
    <col min="8406" max="8406" width="8.81640625" style="34" customWidth="1"/>
    <col min="8407" max="8654" width="8.7265625" style="34"/>
    <col min="8655" max="8655" width="6" style="34" customWidth="1"/>
    <col min="8656" max="8656" width="23.453125" style="34" customWidth="1"/>
    <col min="8657" max="8657" width="10" style="34" customWidth="1"/>
    <col min="8658" max="8658" width="27.7265625" style="34" customWidth="1"/>
    <col min="8659" max="8659" width="25.26953125" style="34" customWidth="1"/>
    <col min="8660" max="8660" width="16.54296875" style="34" customWidth="1"/>
    <col min="8661" max="8661" width="21.26953125" style="34" customWidth="1"/>
    <col min="8662" max="8662" width="8.81640625" style="34" customWidth="1"/>
    <col min="8663" max="8910" width="8.7265625" style="34"/>
    <col min="8911" max="8911" width="6" style="34" customWidth="1"/>
    <col min="8912" max="8912" width="23.453125" style="34" customWidth="1"/>
    <col min="8913" max="8913" width="10" style="34" customWidth="1"/>
    <col min="8914" max="8914" width="27.7265625" style="34" customWidth="1"/>
    <col min="8915" max="8915" width="25.26953125" style="34" customWidth="1"/>
    <col min="8916" max="8916" width="16.54296875" style="34" customWidth="1"/>
    <col min="8917" max="8917" width="21.26953125" style="34" customWidth="1"/>
    <col min="8918" max="8918" width="8.81640625" style="34" customWidth="1"/>
    <col min="8919" max="9166" width="8.7265625" style="34"/>
    <col min="9167" max="9167" width="6" style="34" customWidth="1"/>
    <col min="9168" max="9168" width="23.453125" style="34" customWidth="1"/>
    <col min="9169" max="9169" width="10" style="34" customWidth="1"/>
    <col min="9170" max="9170" width="27.7265625" style="34" customWidth="1"/>
    <col min="9171" max="9171" width="25.26953125" style="34" customWidth="1"/>
    <col min="9172" max="9172" width="16.54296875" style="34" customWidth="1"/>
    <col min="9173" max="9173" width="21.26953125" style="34" customWidth="1"/>
    <col min="9174" max="9174" width="8.81640625" style="34" customWidth="1"/>
    <col min="9175" max="9422" width="8.7265625" style="34"/>
    <col min="9423" max="9423" width="6" style="34" customWidth="1"/>
    <col min="9424" max="9424" width="23.453125" style="34" customWidth="1"/>
    <col min="9425" max="9425" width="10" style="34" customWidth="1"/>
    <col min="9426" max="9426" width="27.7265625" style="34" customWidth="1"/>
    <col min="9427" max="9427" width="25.26953125" style="34" customWidth="1"/>
    <col min="9428" max="9428" width="16.54296875" style="34" customWidth="1"/>
    <col min="9429" max="9429" width="21.26953125" style="34" customWidth="1"/>
    <col min="9430" max="9430" width="8.81640625" style="34" customWidth="1"/>
    <col min="9431" max="9678" width="8.7265625" style="34"/>
    <col min="9679" max="9679" width="6" style="34" customWidth="1"/>
    <col min="9680" max="9680" width="23.453125" style="34" customWidth="1"/>
    <col min="9681" max="9681" width="10" style="34" customWidth="1"/>
    <col min="9682" max="9682" width="27.7265625" style="34" customWidth="1"/>
    <col min="9683" max="9683" width="25.26953125" style="34" customWidth="1"/>
    <col min="9684" max="9684" width="16.54296875" style="34" customWidth="1"/>
    <col min="9685" max="9685" width="21.26953125" style="34" customWidth="1"/>
    <col min="9686" max="9686" width="8.81640625" style="34" customWidth="1"/>
    <col min="9687" max="9934" width="8.7265625" style="34"/>
    <col min="9935" max="9935" width="6" style="34" customWidth="1"/>
    <col min="9936" max="9936" width="23.453125" style="34" customWidth="1"/>
    <col min="9937" max="9937" width="10" style="34" customWidth="1"/>
    <col min="9938" max="9938" width="27.7265625" style="34" customWidth="1"/>
    <col min="9939" max="9939" width="25.26953125" style="34" customWidth="1"/>
    <col min="9940" max="9940" width="16.54296875" style="34" customWidth="1"/>
    <col min="9941" max="9941" width="21.26953125" style="34" customWidth="1"/>
    <col min="9942" max="9942" width="8.81640625" style="34" customWidth="1"/>
    <col min="9943" max="10190" width="8.7265625" style="34"/>
    <col min="10191" max="10191" width="6" style="34" customWidth="1"/>
    <col min="10192" max="10192" width="23.453125" style="34" customWidth="1"/>
    <col min="10193" max="10193" width="10" style="34" customWidth="1"/>
    <col min="10194" max="10194" width="27.7265625" style="34" customWidth="1"/>
    <col min="10195" max="10195" width="25.26953125" style="34" customWidth="1"/>
    <col min="10196" max="10196" width="16.54296875" style="34" customWidth="1"/>
    <col min="10197" max="10197" width="21.26953125" style="34" customWidth="1"/>
    <col min="10198" max="10198" width="8.81640625" style="34" customWidth="1"/>
    <col min="10199" max="10446" width="8.7265625" style="34"/>
    <col min="10447" max="10447" width="6" style="34" customWidth="1"/>
    <col min="10448" max="10448" width="23.453125" style="34" customWidth="1"/>
    <col min="10449" max="10449" width="10" style="34" customWidth="1"/>
    <col min="10450" max="10450" width="27.7265625" style="34" customWidth="1"/>
    <col min="10451" max="10451" width="25.26953125" style="34" customWidth="1"/>
    <col min="10452" max="10452" width="16.54296875" style="34" customWidth="1"/>
    <col min="10453" max="10453" width="21.26953125" style="34" customWidth="1"/>
    <col min="10454" max="10454" width="8.81640625" style="34" customWidth="1"/>
    <col min="10455" max="10702" width="8.7265625" style="34"/>
    <col min="10703" max="10703" width="6" style="34" customWidth="1"/>
    <col min="10704" max="10704" width="23.453125" style="34" customWidth="1"/>
    <col min="10705" max="10705" width="10" style="34" customWidth="1"/>
    <col min="10706" max="10706" width="27.7265625" style="34" customWidth="1"/>
    <col min="10707" max="10707" width="25.26953125" style="34" customWidth="1"/>
    <col min="10708" max="10708" width="16.54296875" style="34" customWidth="1"/>
    <col min="10709" max="10709" width="21.26953125" style="34" customWidth="1"/>
    <col min="10710" max="10710" width="8.81640625" style="34" customWidth="1"/>
    <col min="10711" max="10958" width="8.7265625" style="34"/>
    <col min="10959" max="10959" width="6" style="34" customWidth="1"/>
    <col min="10960" max="10960" width="23.453125" style="34" customWidth="1"/>
    <col min="10961" max="10961" width="10" style="34" customWidth="1"/>
    <col min="10962" max="10962" width="27.7265625" style="34" customWidth="1"/>
    <col min="10963" max="10963" width="25.26953125" style="34" customWidth="1"/>
    <col min="10964" max="10964" width="16.54296875" style="34" customWidth="1"/>
    <col min="10965" max="10965" width="21.26953125" style="34" customWidth="1"/>
    <col min="10966" max="10966" width="8.81640625" style="34" customWidth="1"/>
    <col min="10967" max="11214" width="8.7265625" style="34"/>
    <col min="11215" max="11215" width="6" style="34" customWidth="1"/>
    <col min="11216" max="11216" width="23.453125" style="34" customWidth="1"/>
    <col min="11217" max="11217" width="10" style="34" customWidth="1"/>
    <col min="11218" max="11218" width="27.7265625" style="34" customWidth="1"/>
    <col min="11219" max="11219" width="25.26953125" style="34" customWidth="1"/>
    <col min="11220" max="11220" width="16.54296875" style="34" customWidth="1"/>
    <col min="11221" max="11221" width="21.26953125" style="34" customWidth="1"/>
    <col min="11222" max="11222" width="8.81640625" style="34" customWidth="1"/>
    <col min="11223" max="11470" width="8.7265625" style="34"/>
    <col min="11471" max="11471" width="6" style="34" customWidth="1"/>
    <col min="11472" max="11472" width="23.453125" style="34" customWidth="1"/>
    <col min="11473" max="11473" width="10" style="34" customWidth="1"/>
    <col min="11474" max="11474" width="27.7265625" style="34" customWidth="1"/>
    <col min="11475" max="11475" width="25.26953125" style="34" customWidth="1"/>
    <col min="11476" max="11476" width="16.54296875" style="34" customWidth="1"/>
    <col min="11477" max="11477" width="21.26953125" style="34" customWidth="1"/>
    <col min="11478" max="11478" width="8.81640625" style="34" customWidth="1"/>
    <col min="11479" max="11726" width="8.7265625" style="34"/>
    <col min="11727" max="11727" width="6" style="34" customWidth="1"/>
    <col min="11728" max="11728" width="23.453125" style="34" customWidth="1"/>
    <col min="11729" max="11729" width="10" style="34" customWidth="1"/>
    <col min="11730" max="11730" width="27.7265625" style="34" customWidth="1"/>
    <col min="11731" max="11731" width="25.26953125" style="34" customWidth="1"/>
    <col min="11732" max="11732" width="16.54296875" style="34" customWidth="1"/>
    <col min="11733" max="11733" width="21.26953125" style="34" customWidth="1"/>
    <col min="11734" max="11734" width="8.81640625" style="34" customWidth="1"/>
    <col min="11735" max="11982" width="8.7265625" style="34"/>
    <col min="11983" max="11983" width="6" style="34" customWidth="1"/>
    <col min="11984" max="11984" width="23.453125" style="34" customWidth="1"/>
    <col min="11985" max="11985" width="10" style="34" customWidth="1"/>
    <col min="11986" max="11986" width="27.7265625" style="34" customWidth="1"/>
    <col min="11987" max="11987" width="25.26953125" style="34" customWidth="1"/>
    <col min="11988" max="11988" width="16.54296875" style="34" customWidth="1"/>
    <col min="11989" max="11989" width="21.26953125" style="34" customWidth="1"/>
    <col min="11990" max="11990" width="8.81640625" style="34" customWidth="1"/>
    <col min="11991" max="12238" width="8.7265625" style="34"/>
    <col min="12239" max="12239" width="6" style="34" customWidth="1"/>
    <col min="12240" max="12240" width="23.453125" style="34" customWidth="1"/>
    <col min="12241" max="12241" width="10" style="34" customWidth="1"/>
    <col min="12242" max="12242" width="27.7265625" style="34" customWidth="1"/>
    <col min="12243" max="12243" width="25.26953125" style="34" customWidth="1"/>
    <col min="12244" max="12244" width="16.54296875" style="34" customWidth="1"/>
    <col min="12245" max="12245" width="21.26953125" style="34" customWidth="1"/>
    <col min="12246" max="12246" width="8.81640625" style="34" customWidth="1"/>
    <col min="12247" max="12494" width="8.7265625" style="34"/>
    <col min="12495" max="12495" width="6" style="34" customWidth="1"/>
    <col min="12496" max="12496" width="23.453125" style="34" customWidth="1"/>
    <col min="12497" max="12497" width="10" style="34" customWidth="1"/>
    <col min="12498" max="12498" width="27.7265625" style="34" customWidth="1"/>
    <col min="12499" max="12499" width="25.26953125" style="34" customWidth="1"/>
    <col min="12500" max="12500" width="16.54296875" style="34" customWidth="1"/>
    <col min="12501" max="12501" width="21.26953125" style="34" customWidth="1"/>
    <col min="12502" max="12502" width="8.81640625" style="34" customWidth="1"/>
    <col min="12503" max="12750" width="8.7265625" style="34"/>
    <col min="12751" max="12751" width="6" style="34" customWidth="1"/>
    <col min="12752" max="12752" width="23.453125" style="34" customWidth="1"/>
    <col min="12753" max="12753" width="10" style="34" customWidth="1"/>
    <col min="12754" max="12754" width="27.7265625" style="34" customWidth="1"/>
    <col min="12755" max="12755" width="25.26953125" style="34" customWidth="1"/>
    <col min="12756" max="12756" width="16.54296875" style="34" customWidth="1"/>
    <col min="12757" max="12757" width="21.26953125" style="34" customWidth="1"/>
    <col min="12758" max="12758" width="8.81640625" style="34" customWidth="1"/>
    <col min="12759" max="13006" width="8.7265625" style="34"/>
    <col min="13007" max="13007" width="6" style="34" customWidth="1"/>
    <col min="13008" max="13008" width="23.453125" style="34" customWidth="1"/>
    <col min="13009" max="13009" width="10" style="34" customWidth="1"/>
    <col min="13010" max="13010" width="27.7265625" style="34" customWidth="1"/>
    <col min="13011" max="13011" width="25.26953125" style="34" customWidth="1"/>
    <col min="13012" max="13012" width="16.54296875" style="34" customWidth="1"/>
    <col min="13013" max="13013" width="21.26953125" style="34" customWidth="1"/>
    <col min="13014" max="13014" width="8.81640625" style="34" customWidth="1"/>
    <col min="13015" max="13262" width="8.7265625" style="34"/>
    <col min="13263" max="13263" width="6" style="34" customWidth="1"/>
    <col min="13264" max="13264" width="23.453125" style="34" customWidth="1"/>
    <col min="13265" max="13265" width="10" style="34" customWidth="1"/>
    <col min="13266" max="13266" width="27.7265625" style="34" customWidth="1"/>
    <col min="13267" max="13267" width="25.26953125" style="34" customWidth="1"/>
    <col min="13268" max="13268" width="16.54296875" style="34" customWidth="1"/>
    <col min="13269" max="13269" width="21.26953125" style="34" customWidth="1"/>
    <col min="13270" max="13270" width="8.81640625" style="34" customWidth="1"/>
    <col min="13271" max="13518" width="8.7265625" style="34"/>
    <col min="13519" max="13519" width="6" style="34" customWidth="1"/>
    <col min="13520" max="13520" width="23.453125" style="34" customWidth="1"/>
    <col min="13521" max="13521" width="10" style="34" customWidth="1"/>
    <col min="13522" max="13522" width="27.7265625" style="34" customWidth="1"/>
    <col min="13523" max="13523" width="25.26953125" style="34" customWidth="1"/>
    <col min="13524" max="13524" width="16.54296875" style="34" customWidth="1"/>
    <col min="13525" max="13525" width="21.26953125" style="34" customWidth="1"/>
    <col min="13526" max="13526" width="8.81640625" style="34" customWidth="1"/>
    <col min="13527" max="13774" width="8.7265625" style="34"/>
    <col min="13775" max="13775" width="6" style="34" customWidth="1"/>
    <col min="13776" max="13776" width="23.453125" style="34" customWidth="1"/>
    <col min="13777" max="13777" width="10" style="34" customWidth="1"/>
    <col min="13778" max="13778" width="27.7265625" style="34" customWidth="1"/>
    <col min="13779" max="13779" width="25.26953125" style="34" customWidth="1"/>
    <col min="13780" max="13780" width="16.54296875" style="34" customWidth="1"/>
    <col min="13781" max="13781" width="21.26953125" style="34" customWidth="1"/>
    <col min="13782" max="13782" width="8.81640625" style="34" customWidth="1"/>
    <col min="13783" max="14030" width="8.7265625" style="34"/>
    <col min="14031" max="14031" width="6" style="34" customWidth="1"/>
    <col min="14032" max="14032" width="23.453125" style="34" customWidth="1"/>
    <col min="14033" max="14033" width="10" style="34" customWidth="1"/>
    <col min="14034" max="14034" width="27.7265625" style="34" customWidth="1"/>
    <col min="14035" max="14035" width="25.26953125" style="34" customWidth="1"/>
    <col min="14036" max="14036" width="16.54296875" style="34" customWidth="1"/>
    <col min="14037" max="14037" width="21.26953125" style="34" customWidth="1"/>
    <col min="14038" max="14038" width="8.81640625" style="34" customWidth="1"/>
    <col min="14039" max="14286" width="8.7265625" style="34"/>
    <col min="14287" max="14287" width="6" style="34" customWidth="1"/>
    <col min="14288" max="14288" width="23.453125" style="34" customWidth="1"/>
    <col min="14289" max="14289" width="10" style="34" customWidth="1"/>
    <col min="14290" max="14290" width="27.7265625" style="34" customWidth="1"/>
    <col min="14291" max="14291" width="25.26953125" style="34" customWidth="1"/>
    <col min="14292" max="14292" width="16.54296875" style="34" customWidth="1"/>
    <col min="14293" max="14293" width="21.26953125" style="34" customWidth="1"/>
    <col min="14294" max="14294" width="8.81640625" style="34" customWidth="1"/>
    <col min="14295" max="14542" width="8.7265625" style="34"/>
    <col min="14543" max="14543" width="6" style="34" customWidth="1"/>
    <col min="14544" max="14544" width="23.453125" style="34" customWidth="1"/>
    <col min="14545" max="14545" width="10" style="34" customWidth="1"/>
    <col min="14546" max="14546" width="27.7265625" style="34" customWidth="1"/>
    <col min="14547" max="14547" width="25.26953125" style="34" customWidth="1"/>
    <col min="14548" max="14548" width="16.54296875" style="34" customWidth="1"/>
    <col min="14549" max="14549" width="21.26953125" style="34" customWidth="1"/>
    <col min="14550" max="14550" width="8.81640625" style="34" customWidth="1"/>
    <col min="14551" max="14798" width="8.7265625" style="34"/>
    <col min="14799" max="14799" width="6" style="34" customWidth="1"/>
    <col min="14800" max="14800" width="23.453125" style="34" customWidth="1"/>
    <col min="14801" max="14801" width="10" style="34" customWidth="1"/>
    <col min="14802" max="14802" width="27.7265625" style="34" customWidth="1"/>
    <col min="14803" max="14803" width="25.26953125" style="34" customWidth="1"/>
    <col min="14804" max="14804" width="16.54296875" style="34" customWidth="1"/>
    <col min="14805" max="14805" width="21.26953125" style="34" customWidth="1"/>
    <col min="14806" max="14806" width="8.81640625" style="34" customWidth="1"/>
    <col min="14807" max="15054" width="8.7265625" style="34"/>
    <col min="15055" max="15055" width="6" style="34" customWidth="1"/>
    <col min="15056" max="15056" width="23.453125" style="34" customWidth="1"/>
    <col min="15057" max="15057" width="10" style="34" customWidth="1"/>
    <col min="15058" max="15058" width="27.7265625" style="34" customWidth="1"/>
    <col min="15059" max="15059" width="25.26953125" style="34" customWidth="1"/>
    <col min="15060" max="15060" width="16.54296875" style="34" customWidth="1"/>
    <col min="15061" max="15061" width="21.26953125" style="34" customWidth="1"/>
    <col min="15062" max="15062" width="8.81640625" style="34" customWidth="1"/>
    <col min="15063" max="15310" width="8.7265625" style="34"/>
    <col min="15311" max="15311" width="6" style="34" customWidth="1"/>
    <col min="15312" max="15312" width="23.453125" style="34" customWidth="1"/>
    <col min="15313" max="15313" width="10" style="34" customWidth="1"/>
    <col min="15314" max="15314" width="27.7265625" style="34" customWidth="1"/>
    <col min="15315" max="15315" width="25.26953125" style="34" customWidth="1"/>
    <col min="15316" max="15316" width="16.54296875" style="34" customWidth="1"/>
    <col min="15317" max="15317" width="21.26953125" style="34" customWidth="1"/>
    <col min="15318" max="15318" width="8.81640625" style="34" customWidth="1"/>
    <col min="15319" max="15566" width="8.7265625" style="34"/>
    <col min="15567" max="15567" width="6" style="34" customWidth="1"/>
    <col min="15568" max="15568" width="23.453125" style="34" customWidth="1"/>
    <col min="15569" max="15569" width="10" style="34" customWidth="1"/>
    <col min="15570" max="15570" width="27.7265625" style="34" customWidth="1"/>
    <col min="15571" max="15571" width="25.26953125" style="34" customWidth="1"/>
    <col min="15572" max="15572" width="16.54296875" style="34" customWidth="1"/>
    <col min="15573" max="15573" width="21.26953125" style="34" customWidth="1"/>
    <col min="15574" max="15574" width="8.81640625" style="34" customWidth="1"/>
    <col min="15575" max="15822" width="8.7265625" style="34"/>
    <col min="15823" max="15823" width="6" style="34" customWidth="1"/>
    <col min="15824" max="15824" width="23.453125" style="34" customWidth="1"/>
    <col min="15825" max="15825" width="10" style="34" customWidth="1"/>
    <col min="15826" max="15826" width="27.7265625" style="34" customWidth="1"/>
    <col min="15827" max="15827" width="25.26953125" style="34" customWidth="1"/>
    <col min="15828" max="15828" width="16.54296875" style="34" customWidth="1"/>
    <col min="15829" max="15829" width="21.26953125" style="34" customWidth="1"/>
    <col min="15830" max="15830" width="8.81640625" style="34" customWidth="1"/>
    <col min="15831" max="16078" width="8.7265625" style="34"/>
    <col min="16079" max="16079" width="6" style="34" customWidth="1"/>
    <col min="16080" max="16080" width="23.453125" style="34" customWidth="1"/>
    <col min="16081" max="16081" width="10" style="34" customWidth="1"/>
    <col min="16082" max="16082" width="27.7265625" style="34" customWidth="1"/>
    <col min="16083" max="16083" width="25.26953125" style="34" customWidth="1"/>
    <col min="16084" max="16084" width="16.54296875" style="34" customWidth="1"/>
    <col min="16085" max="16085" width="21.26953125" style="34" customWidth="1"/>
    <col min="16086" max="16086" width="8.81640625" style="34" customWidth="1"/>
    <col min="16087" max="16327" width="8.7265625" style="34"/>
    <col min="16328" max="16384" width="9.1796875" style="34" customWidth="1"/>
  </cols>
  <sheetData>
    <row r="1" spans="1:52" s="4" customFormat="1" ht="17.5" x14ac:dyDescent="0.35">
      <c r="A1" s="1211" t="s">
        <v>236</v>
      </c>
      <c r="B1" s="1211"/>
      <c r="C1" s="1211"/>
      <c r="D1" s="1212" t="s">
        <v>1</v>
      </c>
      <c r="E1" s="1212"/>
      <c r="F1" s="1212"/>
      <c r="G1" s="1212"/>
      <c r="H1" s="1212"/>
      <c r="I1" s="1212"/>
      <c r="J1" s="731"/>
      <c r="K1" s="731"/>
      <c r="L1" s="731"/>
      <c r="M1" s="731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2" s="4" customFormat="1" ht="17.5" x14ac:dyDescent="0.35">
      <c r="A2" s="1213" t="s">
        <v>7</v>
      </c>
      <c r="B2" s="1213"/>
      <c r="C2" s="1213"/>
      <c r="D2" s="1212" t="s">
        <v>3</v>
      </c>
      <c r="E2" s="1212"/>
      <c r="F2" s="1212"/>
      <c r="G2" s="1212"/>
      <c r="H2" s="1212"/>
      <c r="I2" s="1212"/>
      <c r="J2" s="731"/>
      <c r="K2" s="731"/>
      <c r="L2" s="731"/>
      <c r="M2" s="731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2" s="5" customFormat="1" ht="20.25" customHeight="1" x14ac:dyDescent="0.4">
      <c r="A3" s="1214" t="s">
        <v>574</v>
      </c>
      <c r="B3" s="1214"/>
      <c r="C3" s="1214"/>
      <c r="D3" s="1214"/>
      <c r="E3" s="1214"/>
      <c r="F3" s="1214"/>
      <c r="G3" s="1214"/>
      <c r="H3" s="1214"/>
      <c r="I3" s="1214"/>
      <c r="J3" s="1214"/>
      <c r="K3" s="1214"/>
      <c r="L3" s="1214"/>
      <c r="M3" s="1214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2" s="5" customFormat="1" ht="16.5" x14ac:dyDescent="0.35">
      <c r="A4" s="6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5">
        <f>54-18</f>
        <v>36</v>
      </c>
      <c r="AV4" s="5">
        <f>51-17</f>
        <v>34</v>
      </c>
    </row>
    <row r="5" spans="1:52" s="5" customFormat="1" ht="33" customHeight="1" x14ac:dyDescent="0.35">
      <c r="A5" s="1215" t="s">
        <v>0</v>
      </c>
      <c r="B5" s="1215" t="s">
        <v>4</v>
      </c>
      <c r="C5" s="1215" t="s">
        <v>74</v>
      </c>
      <c r="D5" s="1215" t="s">
        <v>70</v>
      </c>
      <c r="E5" s="1299" t="s">
        <v>247</v>
      </c>
      <c r="F5" s="1299"/>
      <c r="G5" s="1299"/>
      <c r="H5" s="1299"/>
      <c r="I5" s="1291" t="s">
        <v>114</v>
      </c>
      <c r="J5" s="1292" t="s">
        <v>422</v>
      </c>
      <c r="K5" s="1293"/>
      <c r="L5" s="1292" t="s">
        <v>181</v>
      </c>
      <c r="M5" s="1293"/>
      <c r="N5" s="1294" t="s">
        <v>111</v>
      </c>
      <c r="O5" s="1294"/>
      <c r="P5" s="1300" t="s">
        <v>108</v>
      </c>
      <c r="Q5" s="1301"/>
      <c r="R5" s="1300" t="s">
        <v>112</v>
      </c>
      <c r="S5" s="1305"/>
      <c r="T5" s="1305"/>
      <c r="U5" s="1305"/>
      <c r="V5" s="1301"/>
      <c r="W5" s="1291" t="s">
        <v>115</v>
      </c>
      <c r="X5" s="1222" t="s">
        <v>86</v>
      </c>
      <c r="Y5" s="1299" t="s">
        <v>116</v>
      </c>
      <c r="Z5" s="1299"/>
      <c r="AA5" s="1299"/>
      <c r="AB5" s="1299"/>
      <c r="AC5" s="1308" t="s">
        <v>114</v>
      </c>
      <c r="AD5" s="1308" t="s">
        <v>181</v>
      </c>
      <c r="AE5" s="1308"/>
      <c r="AF5" s="1299" t="s">
        <v>111</v>
      </c>
      <c r="AG5" s="1299"/>
      <c r="AH5" s="1299" t="s">
        <v>108</v>
      </c>
      <c r="AI5" s="1299"/>
      <c r="AJ5" s="1299" t="s">
        <v>113</v>
      </c>
      <c r="AK5" s="1299"/>
      <c r="AL5" s="1299"/>
      <c r="AM5" s="1299"/>
      <c r="AN5" s="1299"/>
      <c r="AO5" s="1308" t="s">
        <v>115</v>
      </c>
      <c r="AP5" s="1222" t="s">
        <v>86</v>
      </c>
      <c r="AQ5" s="841"/>
      <c r="AR5" s="841" t="s">
        <v>184</v>
      </c>
      <c r="AS5" s="841" t="s">
        <v>185</v>
      </c>
      <c r="AT5" s="841" t="s">
        <v>186</v>
      </c>
      <c r="AU5" s="1104" t="s">
        <v>187</v>
      </c>
      <c r="AV5" s="1104" t="s">
        <v>188</v>
      </c>
      <c r="AW5" s="1104" t="s">
        <v>189</v>
      </c>
      <c r="AX5" s="1222" t="s">
        <v>581</v>
      </c>
      <c r="AY5" s="1222" t="s">
        <v>582</v>
      </c>
    </row>
    <row r="6" spans="1:52" s="5" customFormat="1" ht="89.5" customHeight="1" x14ac:dyDescent="0.35">
      <c r="A6" s="1215"/>
      <c r="B6" s="1215"/>
      <c r="C6" s="1215"/>
      <c r="D6" s="1215"/>
      <c r="E6" s="1215" t="s">
        <v>248</v>
      </c>
      <c r="F6" s="1215"/>
      <c r="G6" s="1306" t="s">
        <v>150</v>
      </c>
      <c r="H6" s="1306"/>
      <c r="I6" s="1291"/>
      <c r="J6" s="1297" t="s">
        <v>182</v>
      </c>
      <c r="K6" s="1297" t="s">
        <v>423</v>
      </c>
      <c r="L6" s="1297" t="s">
        <v>182</v>
      </c>
      <c r="M6" s="1297" t="s">
        <v>101</v>
      </c>
      <c r="N6" s="1215" t="s">
        <v>119</v>
      </c>
      <c r="O6" s="1295" t="s">
        <v>101</v>
      </c>
      <c r="P6" s="1295" t="s">
        <v>117</v>
      </c>
      <c r="Q6" s="1295" t="s">
        <v>101</v>
      </c>
      <c r="R6" s="1304" t="s">
        <v>103</v>
      </c>
      <c r="S6" s="1304" t="s">
        <v>104</v>
      </c>
      <c r="T6" s="1304" t="s">
        <v>105</v>
      </c>
      <c r="U6" s="1304" t="s">
        <v>106</v>
      </c>
      <c r="V6" s="1304" t="s">
        <v>107</v>
      </c>
      <c r="W6" s="1291"/>
      <c r="X6" s="1222"/>
      <c r="Y6" s="1299" t="s">
        <v>586</v>
      </c>
      <c r="Z6" s="1299"/>
      <c r="AA6" s="1309" t="s">
        <v>150</v>
      </c>
      <c r="AB6" s="1309"/>
      <c r="AC6" s="1308"/>
      <c r="AD6" s="1308" t="s">
        <v>182</v>
      </c>
      <c r="AE6" s="1308" t="s">
        <v>101</v>
      </c>
      <c r="AF6" s="1299" t="s">
        <v>119</v>
      </c>
      <c r="AG6" s="1299" t="s">
        <v>101</v>
      </c>
      <c r="AH6" s="1299" t="s">
        <v>117</v>
      </c>
      <c r="AI6" s="1299" t="s">
        <v>101</v>
      </c>
      <c r="AJ6" s="1309" t="s">
        <v>103</v>
      </c>
      <c r="AK6" s="1309" t="s">
        <v>104</v>
      </c>
      <c r="AL6" s="1309" t="s">
        <v>105</v>
      </c>
      <c r="AM6" s="1309" t="s">
        <v>106</v>
      </c>
      <c r="AN6" s="1309" t="s">
        <v>107</v>
      </c>
      <c r="AO6" s="1308"/>
      <c r="AP6" s="1222"/>
      <c r="AQ6" s="841"/>
      <c r="AR6" s="841" t="s">
        <v>190</v>
      </c>
      <c r="AS6" s="841" t="s">
        <v>190</v>
      </c>
      <c r="AT6" s="841" t="s">
        <v>190</v>
      </c>
      <c r="AU6" s="841"/>
      <c r="AV6" s="841"/>
      <c r="AW6" s="841"/>
      <c r="AX6" s="1222"/>
      <c r="AY6" s="1222"/>
    </row>
    <row r="7" spans="1:52" s="5" customFormat="1" ht="65.150000000000006" customHeight="1" x14ac:dyDescent="0.35">
      <c r="A7" s="1215"/>
      <c r="B7" s="1215"/>
      <c r="C7" s="1215"/>
      <c r="D7" s="1215"/>
      <c r="E7" s="733" t="s">
        <v>183</v>
      </c>
      <c r="F7" s="733" t="s">
        <v>5</v>
      </c>
      <c r="G7" s="733" t="s">
        <v>89</v>
      </c>
      <c r="H7" s="733" t="s">
        <v>2</v>
      </c>
      <c r="I7" s="1291"/>
      <c r="J7" s="1298"/>
      <c r="K7" s="1298"/>
      <c r="L7" s="1298"/>
      <c r="M7" s="1298"/>
      <c r="N7" s="1215"/>
      <c r="O7" s="1296"/>
      <c r="P7" s="1296"/>
      <c r="Q7" s="1296"/>
      <c r="R7" s="1304"/>
      <c r="S7" s="1304"/>
      <c r="T7" s="1304"/>
      <c r="U7" s="1304"/>
      <c r="V7" s="1304"/>
      <c r="W7" s="1291"/>
      <c r="X7" s="1222"/>
      <c r="Y7" s="823" t="s">
        <v>118</v>
      </c>
      <c r="Z7" s="823" t="s">
        <v>5</v>
      </c>
      <c r="AA7" s="823" t="s">
        <v>89</v>
      </c>
      <c r="AB7" s="823" t="s">
        <v>2</v>
      </c>
      <c r="AC7" s="1308"/>
      <c r="AD7" s="1308"/>
      <c r="AE7" s="1308"/>
      <c r="AF7" s="1299"/>
      <c r="AG7" s="1299"/>
      <c r="AH7" s="1299"/>
      <c r="AI7" s="1299"/>
      <c r="AJ7" s="1309"/>
      <c r="AK7" s="1309"/>
      <c r="AL7" s="1309"/>
      <c r="AM7" s="1309"/>
      <c r="AN7" s="1309"/>
      <c r="AO7" s="1308"/>
      <c r="AP7" s="1222"/>
      <c r="AQ7" s="841"/>
      <c r="AR7" s="841"/>
      <c r="AS7" s="841" t="s">
        <v>191</v>
      </c>
      <c r="AT7" s="841"/>
      <c r="AU7" s="841">
        <f>SUM(AU10:AU69)</f>
        <v>1165</v>
      </c>
      <c r="AV7" s="841" t="e">
        <f>SUM(AV10:AV69)</f>
        <v>#VALUE!</v>
      </c>
      <c r="AW7" s="841" t="e">
        <f>AV7+AU7</f>
        <v>#VALUE!</v>
      </c>
      <c r="AX7" s="1222"/>
      <c r="AY7" s="1222"/>
    </row>
    <row r="8" spans="1:52" s="36" customFormat="1" ht="18" x14ac:dyDescent="0.4">
      <c r="A8" s="733">
        <v>1</v>
      </c>
      <c r="B8" s="733">
        <v>2</v>
      </c>
      <c r="C8" s="733">
        <v>3</v>
      </c>
      <c r="D8" s="733">
        <v>4</v>
      </c>
      <c r="E8" s="733">
        <v>5</v>
      </c>
      <c r="F8" s="733">
        <v>6</v>
      </c>
      <c r="G8" s="733">
        <v>7</v>
      </c>
      <c r="H8" s="733">
        <v>8</v>
      </c>
      <c r="I8" s="745">
        <v>9</v>
      </c>
      <c r="J8" s="745">
        <v>10</v>
      </c>
      <c r="K8" s="745">
        <v>11</v>
      </c>
      <c r="L8" s="745">
        <v>12</v>
      </c>
      <c r="M8" s="745">
        <v>13</v>
      </c>
      <c r="N8" s="745">
        <v>14</v>
      </c>
      <c r="O8" s="745">
        <v>15</v>
      </c>
      <c r="P8" s="733">
        <v>16</v>
      </c>
      <c r="Q8" s="733">
        <v>16</v>
      </c>
      <c r="R8" s="117">
        <v>17</v>
      </c>
      <c r="S8" s="733">
        <v>18</v>
      </c>
      <c r="T8" s="117">
        <v>19</v>
      </c>
      <c r="U8" s="733">
        <v>20</v>
      </c>
      <c r="V8" s="117">
        <v>21</v>
      </c>
      <c r="W8" s="733">
        <v>22</v>
      </c>
      <c r="X8" s="1105">
        <v>23</v>
      </c>
      <c r="Y8" s="823">
        <v>23</v>
      </c>
      <c r="Z8" s="830">
        <v>24</v>
      </c>
      <c r="AA8" s="823">
        <v>25</v>
      </c>
      <c r="AB8" s="830">
        <v>26</v>
      </c>
      <c r="AC8" s="1106">
        <v>27</v>
      </c>
      <c r="AD8" s="830">
        <v>28</v>
      </c>
      <c r="AE8" s="1106">
        <v>29</v>
      </c>
      <c r="AF8" s="830">
        <v>30</v>
      </c>
      <c r="AG8" s="1107">
        <v>31</v>
      </c>
      <c r="AH8" s="830">
        <v>32</v>
      </c>
      <c r="AI8" s="823">
        <v>33</v>
      </c>
      <c r="AJ8" s="839">
        <v>34</v>
      </c>
      <c r="AK8" s="839">
        <v>35</v>
      </c>
      <c r="AL8" s="839">
        <v>36</v>
      </c>
      <c r="AM8" s="839">
        <v>37</v>
      </c>
      <c r="AN8" s="839">
        <v>38</v>
      </c>
      <c r="AO8" s="1108">
        <v>39</v>
      </c>
      <c r="AP8" s="839">
        <v>40</v>
      </c>
      <c r="AQ8" s="839"/>
      <c r="AR8" s="839"/>
      <c r="AS8" s="839"/>
      <c r="AT8" s="839"/>
      <c r="AU8" s="839"/>
      <c r="AV8" s="839"/>
      <c r="AW8" s="839"/>
      <c r="AX8" s="839"/>
      <c r="AY8" s="839"/>
    </row>
    <row r="9" spans="1:52" s="5" customFormat="1" ht="18" x14ac:dyDescent="0.4">
      <c r="A9" s="733"/>
      <c r="B9" s="749" t="s">
        <v>9</v>
      </c>
      <c r="C9" s="733"/>
      <c r="D9" s="733"/>
      <c r="E9" s="733"/>
      <c r="F9" s="733"/>
      <c r="G9" s="733"/>
      <c r="H9" s="733"/>
      <c r="I9" s="745"/>
      <c r="J9" s="745"/>
      <c r="K9" s="745"/>
      <c r="L9" s="745"/>
      <c r="M9" s="745"/>
      <c r="N9" s="12"/>
      <c r="O9" s="12"/>
      <c r="P9" s="12"/>
      <c r="Q9" s="12"/>
      <c r="R9" s="12"/>
      <c r="S9" s="12"/>
      <c r="T9" s="12"/>
      <c r="U9" s="12"/>
      <c r="V9" s="12"/>
      <c r="W9" s="750"/>
      <c r="X9" s="859"/>
      <c r="Y9" s="823"/>
      <c r="Z9" s="823"/>
      <c r="AA9" s="823"/>
      <c r="AB9" s="823"/>
      <c r="AC9" s="1106"/>
      <c r="AD9" s="1106"/>
      <c r="AE9" s="1106"/>
      <c r="AF9" s="841"/>
      <c r="AG9" s="841"/>
      <c r="AH9" s="841"/>
      <c r="AI9" s="841"/>
      <c r="AJ9" s="841"/>
      <c r="AK9" s="841"/>
      <c r="AL9" s="841"/>
      <c r="AM9" s="841"/>
      <c r="AN9" s="841"/>
      <c r="AO9" s="1109"/>
      <c r="AP9" s="841"/>
      <c r="AQ9" s="841"/>
      <c r="AR9" s="841"/>
      <c r="AS9" s="841"/>
      <c r="AT9" s="841"/>
      <c r="AU9" s="841"/>
      <c r="AV9" s="841"/>
      <c r="AW9" s="841"/>
      <c r="AX9" s="841"/>
      <c r="AY9" s="841"/>
    </row>
    <row r="10" spans="1:52" s="123" customFormat="1" ht="18.5" x14ac:dyDescent="0.35">
      <c r="A10" s="18">
        <v>1</v>
      </c>
      <c r="B10" s="109" t="s">
        <v>87</v>
      </c>
      <c r="C10" s="18" t="s">
        <v>91</v>
      </c>
      <c r="D10" s="18" t="s">
        <v>75</v>
      </c>
      <c r="E10" s="19"/>
      <c r="F10" s="18"/>
      <c r="G10" s="19" t="s">
        <v>192</v>
      </c>
      <c r="H10" s="18">
        <v>15</v>
      </c>
      <c r="I10" s="128">
        <f>F10+H10</f>
        <v>15</v>
      </c>
      <c r="J10" s="128"/>
      <c r="K10" s="128"/>
      <c r="L10" s="128" t="s">
        <v>207</v>
      </c>
      <c r="M10" s="128">
        <v>3</v>
      </c>
      <c r="N10" s="19"/>
      <c r="O10" s="18"/>
      <c r="P10" s="19"/>
      <c r="Q10" s="18"/>
      <c r="R10" s="78"/>
      <c r="S10" s="78"/>
      <c r="T10" s="78"/>
      <c r="U10" s="78"/>
      <c r="V10" s="78"/>
      <c r="W10" s="751">
        <f>I10+K10+M10+O10+Q10+R10+S10+T10+U10+V10</f>
        <v>18</v>
      </c>
      <c r="X10" s="1098">
        <f>W10-17</f>
        <v>1</v>
      </c>
      <c r="Y10" s="847"/>
      <c r="Z10" s="848"/>
      <c r="AA10" s="847" t="s">
        <v>192</v>
      </c>
      <c r="AB10" s="848">
        <v>15</v>
      </c>
      <c r="AC10" s="850">
        <f t="shared" ref="AC10:AC54" si="0">Z10+AB10</f>
        <v>15</v>
      </c>
      <c r="AD10" s="850" t="s">
        <v>201</v>
      </c>
      <c r="AE10" s="850">
        <v>3</v>
      </c>
      <c r="AF10" s="847"/>
      <c r="AG10" s="848"/>
      <c r="AH10" s="847"/>
      <c r="AI10" s="848"/>
      <c r="AJ10" s="859"/>
      <c r="AK10" s="859"/>
      <c r="AL10" s="859"/>
      <c r="AM10" s="859"/>
      <c r="AN10" s="859"/>
      <c r="AO10" s="1110">
        <f t="shared" ref="AO10:AO54" si="1">AC10+AE10+AG10+AI10+AJ10+AK10+AL10+AM10+AN10</f>
        <v>18</v>
      </c>
      <c r="AP10" s="859"/>
      <c r="AQ10" s="859"/>
      <c r="AR10" s="859">
        <f t="shared" ref="AR10:AR54" si="2">I10+M10</f>
        <v>18</v>
      </c>
      <c r="AS10" s="1111">
        <f t="shared" ref="AS10:AS54" si="3">AR10+O10</f>
        <v>18</v>
      </c>
      <c r="AT10" s="859">
        <f t="shared" ref="AT10:AT54" si="4">AR10</f>
        <v>18</v>
      </c>
      <c r="AU10" s="859">
        <f t="shared" ref="AU10:AU54" si="5">(((I10+M10)*18)-(17*18))+(O10*10)+Q10+R10+S10+T10+U10+V10</f>
        <v>18</v>
      </c>
      <c r="AV10" s="859">
        <f>(((AC10+AE10)*17)-(17*17))+(AG10*17)+AI10+AJ10+AK10+AL10+AM10+AN10</f>
        <v>17</v>
      </c>
      <c r="AW10" s="859">
        <f t="shared" ref="AW10:AW54" si="6">AU10+AV10</f>
        <v>35</v>
      </c>
      <c r="AX10" s="859">
        <f>(I10+K10+M10+Q10)-15-2</f>
        <v>1</v>
      </c>
      <c r="AY10" s="859">
        <f>O10+R10</f>
        <v>0</v>
      </c>
    </row>
    <row r="11" spans="1:52" s="123" customFormat="1" ht="54.5" customHeight="1" x14ac:dyDescent="0.35">
      <c r="A11" s="18">
        <v>2</v>
      </c>
      <c r="B11" s="109" t="s">
        <v>60</v>
      </c>
      <c r="C11" s="19" t="s">
        <v>57</v>
      </c>
      <c r="D11" s="18" t="s">
        <v>72</v>
      </c>
      <c r="E11" s="19" t="s">
        <v>583</v>
      </c>
      <c r="F11" s="18">
        <v>7</v>
      </c>
      <c r="G11" s="19" t="s">
        <v>148</v>
      </c>
      <c r="H11" s="18">
        <v>13</v>
      </c>
      <c r="I11" s="125">
        <f t="shared" ref="I11" si="7">F11+H11</f>
        <v>20</v>
      </c>
      <c r="J11" s="125"/>
      <c r="K11" s="125"/>
      <c r="L11" s="128"/>
      <c r="M11" s="128"/>
      <c r="N11" s="19">
        <v>0</v>
      </c>
      <c r="O11" s="18">
        <v>0</v>
      </c>
      <c r="P11" s="19"/>
      <c r="Q11" s="18"/>
      <c r="R11" s="753"/>
      <c r="S11" s="753"/>
      <c r="T11" s="753">
        <v>0</v>
      </c>
      <c r="U11" s="753">
        <v>0</v>
      </c>
      <c r="V11" s="753">
        <v>0</v>
      </c>
      <c r="W11" s="751">
        <f t="shared" ref="W11:W74" si="8">I11+K11+M11+O11+Q11+R11+S11+T11+U11+V11</f>
        <v>20</v>
      </c>
      <c r="X11" s="1098">
        <f t="shared" ref="X11:X68" si="9">W11-17</f>
        <v>3</v>
      </c>
      <c r="Y11" s="847" t="s">
        <v>147</v>
      </c>
      <c r="Z11" s="848">
        <v>7</v>
      </c>
      <c r="AA11" s="847" t="s">
        <v>148</v>
      </c>
      <c r="AB11" s="848">
        <v>13</v>
      </c>
      <c r="AC11" s="850">
        <f t="shared" si="0"/>
        <v>20</v>
      </c>
      <c r="AD11" s="862"/>
      <c r="AE11" s="862"/>
      <c r="AF11" s="847">
        <v>0</v>
      </c>
      <c r="AG11" s="848">
        <v>0</v>
      </c>
      <c r="AH11" s="847"/>
      <c r="AI11" s="848"/>
      <c r="AJ11" s="859">
        <v>0</v>
      </c>
      <c r="AK11" s="859">
        <v>0</v>
      </c>
      <c r="AL11" s="859">
        <v>0</v>
      </c>
      <c r="AM11" s="859">
        <v>0</v>
      </c>
      <c r="AN11" s="859">
        <v>0</v>
      </c>
      <c r="AO11" s="1110">
        <f t="shared" si="1"/>
        <v>20</v>
      </c>
      <c r="AP11" s="847" t="s">
        <v>149</v>
      </c>
      <c r="AQ11" s="859"/>
      <c r="AR11" s="859">
        <f t="shared" si="2"/>
        <v>20</v>
      </c>
      <c r="AS11" s="1111">
        <f t="shared" si="3"/>
        <v>20</v>
      </c>
      <c r="AT11" s="859">
        <f t="shared" si="4"/>
        <v>20</v>
      </c>
      <c r="AU11" s="859">
        <f t="shared" si="5"/>
        <v>54</v>
      </c>
      <c r="AV11" s="859">
        <f>(((AC11+AE11)*17)-(17*17))+(AG11*17)+AI11+AJ11+AK11+AL11+AM11+AN11</f>
        <v>51</v>
      </c>
      <c r="AW11" s="859">
        <f t="shared" si="6"/>
        <v>105</v>
      </c>
      <c r="AX11" s="859">
        <f>(I11+K11+M11+Q11)-13-4</f>
        <v>3</v>
      </c>
      <c r="AY11" s="859">
        <f t="shared" ref="AY11:AY74" si="10">O11+R11</f>
        <v>0</v>
      </c>
    </row>
    <row r="12" spans="1:52" s="123" customFormat="1" ht="40" customHeight="1" x14ac:dyDescent="0.35">
      <c r="A12" s="18">
        <v>3</v>
      </c>
      <c r="B12" s="23" t="s">
        <v>21</v>
      </c>
      <c r="C12" s="19" t="s">
        <v>57</v>
      </c>
      <c r="D12" s="18" t="s">
        <v>76</v>
      </c>
      <c r="E12" s="17"/>
      <c r="F12" s="19"/>
      <c r="G12" s="19" t="s">
        <v>148</v>
      </c>
      <c r="H12" s="19">
        <v>13</v>
      </c>
      <c r="I12" s="125">
        <f>F12+H12</f>
        <v>13</v>
      </c>
      <c r="J12" s="125"/>
      <c r="K12" s="125"/>
      <c r="L12" s="738" t="s">
        <v>399</v>
      </c>
      <c r="M12" s="125">
        <v>6</v>
      </c>
      <c r="N12" s="19"/>
      <c r="O12" s="18"/>
      <c r="P12" s="19"/>
      <c r="Q12" s="18"/>
      <c r="R12" s="78"/>
      <c r="S12" s="78"/>
      <c r="T12" s="78"/>
      <c r="U12" s="78"/>
      <c r="V12" s="78"/>
      <c r="W12" s="751">
        <f t="shared" si="8"/>
        <v>19</v>
      </c>
      <c r="X12" s="1098">
        <f t="shared" si="9"/>
        <v>2</v>
      </c>
      <c r="Y12" s="859"/>
      <c r="Z12" s="1110">
        <f>N12+P12+R12+T12+U12+V12+W12+X12+Y12</f>
        <v>21</v>
      </c>
      <c r="AA12" s="847" t="s">
        <v>148</v>
      </c>
      <c r="AB12" s="847">
        <v>13</v>
      </c>
      <c r="AC12" s="850">
        <f t="shared" si="0"/>
        <v>34</v>
      </c>
      <c r="AD12" s="865" t="s">
        <v>210</v>
      </c>
      <c r="AE12" s="850">
        <v>6</v>
      </c>
      <c r="AF12" s="847"/>
      <c r="AG12" s="848"/>
      <c r="AH12" s="847"/>
      <c r="AI12" s="848"/>
      <c r="AJ12" s="859"/>
      <c r="AK12" s="859"/>
      <c r="AL12" s="859"/>
      <c r="AM12" s="859"/>
      <c r="AN12" s="859"/>
      <c r="AO12" s="1110">
        <f t="shared" si="1"/>
        <v>40</v>
      </c>
      <c r="AP12" s="847"/>
      <c r="AQ12" s="859"/>
      <c r="AR12" s="859">
        <f t="shared" si="2"/>
        <v>19</v>
      </c>
      <c r="AS12" s="1111">
        <f t="shared" si="3"/>
        <v>19</v>
      </c>
      <c r="AT12" s="859">
        <f t="shared" si="4"/>
        <v>19</v>
      </c>
      <c r="AU12" s="859">
        <f t="shared" si="5"/>
        <v>36</v>
      </c>
      <c r="AV12" s="859">
        <f>(((AC12+AE12)*17)-(17*17))+(AG12*17)+AI12+AJ12+AK12+AL12+AM12+AN12</f>
        <v>391</v>
      </c>
      <c r="AW12" s="859">
        <f t="shared" si="6"/>
        <v>427</v>
      </c>
      <c r="AX12" s="859">
        <f>(I12+K12+M12+Q12)-13-4</f>
        <v>2</v>
      </c>
      <c r="AY12" s="859">
        <f t="shared" si="10"/>
        <v>0</v>
      </c>
    </row>
    <row r="13" spans="1:52" s="32" customFormat="1" ht="18.5" x14ac:dyDescent="0.35">
      <c r="A13" s="756" t="s">
        <v>10</v>
      </c>
      <c r="B13" s="24" t="s">
        <v>51</v>
      </c>
      <c r="C13" s="23"/>
      <c r="D13" s="18"/>
      <c r="E13" s="216"/>
      <c r="F13" s="109"/>
      <c r="G13" s="18"/>
      <c r="H13" s="216"/>
      <c r="I13" s="125">
        <f t="shared" ref="I13:I73" si="11">F13+H13</f>
        <v>0</v>
      </c>
      <c r="J13" s="18"/>
      <c r="K13" s="18"/>
      <c r="L13" s="19"/>
      <c r="M13" s="18"/>
      <c r="N13" s="125"/>
      <c r="O13" s="125"/>
      <c r="P13" s="125"/>
      <c r="Q13" s="19"/>
      <c r="R13" s="78"/>
      <c r="S13" s="109"/>
      <c r="T13" s="757"/>
      <c r="U13" s="757"/>
      <c r="V13" s="757"/>
      <c r="W13" s="751">
        <f t="shared" si="8"/>
        <v>0</v>
      </c>
      <c r="X13" s="1098"/>
      <c r="Y13" s="1112"/>
      <c r="Z13" s="1110"/>
      <c r="AA13" s="847"/>
      <c r="AB13" s="867"/>
      <c r="AC13" s="850"/>
      <c r="AD13" s="868"/>
      <c r="AE13" s="868"/>
      <c r="AF13" s="870"/>
      <c r="AG13" s="870"/>
      <c r="AH13" s="870"/>
      <c r="AI13" s="870"/>
      <c r="AJ13" s="870"/>
      <c r="AK13" s="870"/>
      <c r="AL13" s="870"/>
      <c r="AM13" s="870"/>
      <c r="AN13" s="870"/>
      <c r="AO13" s="1110"/>
      <c r="AP13" s="870"/>
      <c r="AQ13" s="870"/>
      <c r="AR13" s="859"/>
      <c r="AS13" s="1111"/>
      <c r="AT13" s="859"/>
      <c r="AU13" s="859"/>
      <c r="AV13" s="859"/>
      <c r="AW13" s="859"/>
      <c r="AX13" s="859"/>
      <c r="AY13" s="859"/>
    </row>
    <row r="14" spans="1:52" s="739" customFormat="1" ht="25.5" customHeight="1" x14ac:dyDescent="0.35">
      <c r="A14" s="329">
        <v>4</v>
      </c>
      <c r="B14" s="758" t="s">
        <v>13</v>
      </c>
      <c r="C14" s="758" t="s">
        <v>49</v>
      </c>
      <c r="D14" s="147" t="s">
        <v>73</v>
      </c>
      <c r="E14" s="759" t="s">
        <v>552</v>
      </c>
      <c r="F14" s="147"/>
      <c r="G14" s="384"/>
      <c r="H14" s="147"/>
      <c r="I14" s="125">
        <f t="shared" si="11"/>
        <v>0</v>
      </c>
      <c r="J14" s="147"/>
      <c r="K14" s="147"/>
      <c r="L14" s="147"/>
      <c r="M14" s="147"/>
      <c r="N14" s="760"/>
      <c r="O14" s="760"/>
      <c r="P14" s="760"/>
      <c r="Q14" s="760"/>
      <c r="R14" s="760"/>
      <c r="S14" s="760"/>
      <c r="T14" s="760"/>
      <c r="U14" s="760"/>
      <c r="V14" s="760"/>
      <c r="W14" s="751">
        <f t="shared" si="8"/>
        <v>0</v>
      </c>
      <c r="X14" s="1098">
        <v>0</v>
      </c>
      <c r="Y14" s="1113" t="s">
        <v>225</v>
      </c>
      <c r="Z14" s="862">
        <v>24</v>
      </c>
      <c r="AA14" s="1114" t="s">
        <v>226</v>
      </c>
      <c r="AB14" s="862">
        <v>1</v>
      </c>
      <c r="AC14" s="850">
        <f t="shared" si="0"/>
        <v>25</v>
      </c>
      <c r="AD14" s="862"/>
      <c r="AE14" s="862"/>
      <c r="AF14" s="1115"/>
      <c r="AG14" s="1115"/>
      <c r="AH14" s="1115"/>
      <c r="AI14" s="1115"/>
      <c r="AJ14" s="1115"/>
      <c r="AK14" s="1115"/>
      <c r="AL14" s="1115"/>
      <c r="AM14" s="1115"/>
      <c r="AN14" s="1115"/>
      <c r="AO14" s="1110">
        <f t="shared" si="1"/>
        <v>25</v>
      </c>
      <c r="AP14" s="1115" t="s">
        <v>151</v>
      </c>
      <c r="AQ14" s="1116"/>
      <c r="AR14" s="859">
        <f t="shared" si="2"/>
        <v>0</v>
      </c>
      <c r="AS14" s="1111">
        <f t="shared" si="3"/>
        <v>0</v>
      </c>
      <c r="AT14" s="859">
        <f t="shared" si="4"/>
        <v>0</v>
      </c>
      <c r="AU14" s="859">
        <f t="shared" si="5"/>
        <v>-306</v>
      </c>
      <c r="AV14" s="859">
        <f t="shared" ref="AV14:AV19" si="12">(((AC14+AE14)*17)-(17*17))+(AG14*17)+AI14+AJ14+AK14+AL14+AM14+AN14</f>
        <v>136</v>
      </c>
      <c r="AW14" s="859">
        <f t="shared" si="6"/>
        <v>-170</v>
      </c>
      <c r="AX14" s="859">
        <f>(I14+K14+M14+Q14)</f>
        <v>0</v>
      </c>
      <c r="AY14" s="859">
        <f t="shared" si="10"/>
        <v>0</v>
      </c>
      <c r="AZ14" s="739" t="s">
        <v>588</v>
      </c>
    </row>
    <row r="15" spans="1:52" s="739" customFormat="1" ht="68.5" customHeight="1" x14ac:dyDescent="0.35">
      <c r="A15" s="329">
        <v>5</v>
      </c>
      <c r="B15" s="758" t="s">
        <v>11</v>
      </c>
      <c r="C15" s="758" t="s">
        <v>6</v>
      </c>
      <c r="D15" s="147" t="s">
        <v>73</v>
      </c>
      <c r="E15" s="761" t="s">
        <v>559</v>
      </c>
      <c r="F15" s="147">
        <v>19</v>
      </c>
      <c r="G15" s="384"/>
      <c r="H15" s="147">
        <v>0</v>
      </c>
      <c r="I15" s="125">
        <f t="shared" si="11"/>
        <v>19</v>
      </c>
      <c r="J15" s="147"/>
      <c r="K15" s="147"/>
      <c r="L15" s="147"/>
      <c r="M15" s="147"/>
      <c r="N15" s="384" t="s">
        <v>381</v>
      </c>
      <c r="O15" s="762">
        <v>4</v>
      </c>
      <c r="P15" s="761"/>
      <c r="Q15" s="760"/>
      <c r="R15" s="760"/>
      <c r="S15" s="760"/>
      <c r="T15" s="760"/>
      <c r="U15" s="760"/>
      <c r="V15" s="760"/>
      <c r="W15" s="751">
        <f t="shared" si="8"/>
        <v>23</v>
      </c>
      <c r="X15" s="1098">
        <f t="shared" si="9"/>
        <v>6</v>
      </c>
      <c r="Y15" s="1113" t="s">
        <v>227</v>
      </c>
      <c r="Z15" s="862">
        <v>11</v>
      </c>
      <c r="AA15" s="1114" t="s">
        <v>152</v>
      </c>
      <c r="AB15" s="862">
        <v>4</v>
      </c>
      <c r="AC15" s="850">
        <f t="shared" si="0"/>
        <v>15</v>
      </c>
      <c r="AD15" s="862"/>
      <c r="AE15" s="862"/>
      <c r="AF15" s="1113" t="s">
        <v>171</v>
      </c>
      <c r="AG15" s="1115">
        <v>4</v>
      </c>
      <c r="AH15" s="1113"/>
      <c r="AI15" s="1115"/>
      <c r="AJ15" s="1115"/>
      <c r="AK15" s="1115"/>
      <c r="AL15" s="1115"/>
      <c r="AM15" s="1115"/>
      <c r="AN15" s="1115"/>
      <c r="AO15" s="1110">
        <f t="shared" si="1"/>
        <v>19</v>
      </c>
      <c r="AP15" s="1115"/>
      <c r="AQ15" s="1116"/>
      <c r="AR15" s="859">
        <f t="shared" si="2"/>
        <v>19</v>
      </c>
      <c r="AS15" s="1111">
        <f t="shared" si="3"/>
        <v>23</v>
      </c>
      <c r="AT15" s="859">
        <f t="shared" si="4"/>
        <v>19</v>
      </c>
      <c r="AU15" s="859">
        <f t="shared" si="5"/>
        <v>76</v>
      </c>
      <c r="AV15" s="859">
        <f t="shared" si="12"/>
        <v>34</v>
      </c>
      <c r="AW15" s="859">
        <f t="shared" si="6"/>
        <v>110</v>
      </c>
      <c r="AX15" s="859">
        <f>(I15+K15+M15+Q15)-17</f>
        <v>2</v>
      </c>
      <c r="AY15" s="859">
        <f t="shared" si="10"/>
        <v>4</v>
      </c>
    </row>
    <row r="16" spans="1:52" s="739" customFormat="1" ht="46.5" customHeight="1" x14ac:dyDescent="0.35">
      <c r="A16" s="329">
        <v>6</v>
      </c>
      <c r="B16" s="758" t="s">
        <v>12</v>
      </c>
      <c r="C16" s="758" t="s">
        <v>6</v>
      </c>
      <c r="D16" s="147" t="s">
        <v>73</v>
      </c>
      <c r="E16" s="761" t="s">
        <v>560</v>
      </c>
      <c r="F16" s="147">
        <v>16</v>
      </c>
      <c r="G16" s="384" t="s">
        <v>383</v>
      </c>
      <c r="H16" s="147">
        <v>4</v>
      </c>
      <c r="I16" s="125">
        <f t="shared" si="11"/>
        <v>20</v>
      </c>
      <c r="J16" s="147"/>
      <c r="K16" s="147"/>
      <c r="L16" s="147"/>
      <c r="M16" s="147"/>
      <c r="N16" s="384" t="s">
        <v>384</v>
      </c>
      <c r="O16" s="762">
        <v>4</v>
      </c>
      <c r="P16" s="761"/>
      <c r="Q16" s="760"/>
      <c r="R16" s="760"/>
      <c r="S16" s="760"/>
      <c r="T16" s="760"/>
      <c r="U16" s="760"/>
      <c r="V16" s="760"/>
      <c r="W16" s="751">
        <f t="shared" si="8"/>
        <v>24</v>
      </c>
      <c r="X16" s="1098">
        <f t="shared" si="9"/>
        <v>7</v>
      </c>
      <c r="Y16" s="1113" t="s">
        <v>228</v>
      </c>
      <c r="Z16" s="862">
        <v>8</v>
      </c>
      <c r="AA16" s="1114" t="s">
        <v>229</v>
      </c>
      <c r="AB16" s="862">
        <v>10</v>
      </c>
      <c r="AC16" s="850">
        <f t="shared" si="0"/>
        <v>18</v>
      </c>
      <c r="AD16" s="862"/>
      <c r="AE16" s="862"/>
      <c r="AF16" s="1113" t="s">
        <v>172</v>
      </c>
      <c r="AG16" s="1115">
        <v>4</v>
      </c>
      <c r="AH16" s="1113"/>
      <c r="AI16" s="1115"/>
      <c r="AJ16" s="1115"/>
      <c r="AK16" s="1115"/>
      <c r="AL16" s="1115"/>
      <c r="AM16" s="1115"/>
      <c r="AN16" s="1115"/>
      <c r="AO16" s="1110">
        <f t="shared" si="1"/>
        <v>22</v>
      </c>
      <c r="AP16" s="1115"/>
      <c r="AQ16" s="1116"/>
      <c r="AR16" s="859">
        <f t="shared" si="2"/>
        <v>20</v>
      </c>
      <c r="AS16" s="1111">
        <f t="shared" si="3"/>
        <v>24</v>
      </c>
      <c r="AT16" s="859">
        <f t="shared" si="4"/>
        <v>20</v>
      </c>
      <c r="AU16" s="859">
        <f t="shared" si="5"/>
        <v>94</v>
      </c>
      <c r="AV16" s="859">
        <f t="shared" si="12"/>
        <v>85</v>
      </c>
      <c r="AW16" s="859">
        <f t="shared" si="6"/>
        <v>179</v>
      </c>
      <c r="AX16" s="859">
        <f t="shared" ref="AX16:AX68" si="13">(I16+K16+M16+Q16)-17</f>
        <v>3</v>
      </c>
      <c r="AY16" s="859">
        <f t="shared" si="10"/>
        <v>4</v>
      </c>
    </row>
    <row r="17" spans="1:52" s="739" customFormat="1" ht="62" x14ac:dyDescent="0.35">
      <c r="A17" s="329">
        <v>7</v>
      </c>
      <c r="B17" s="758" t="s">
        <v>14</v>
      </c>
      <c r="C17" s="758" t="s">
        <v>6</v>
      </c>
      <c r="D17" s="147" t="s">
        <v>73</v>
      </c>
      <c r="E17" s="761" t="s">
        <v>561</v>
      </c>
      <c r="F17" s="147">
        <v>15</v>
      </c>
      <c r="G17" s="384" t="s">
        <v>386</v>
      </c>
      <c r="H17" s="147">
        <v>4</v>
      </c>
      <c r="I17" s="125">
        <f t="shared" si="11"/>
        <v>19</v>
      </c>
      <c r="J17" s="147"/>
      <c r="K17" s="147"/>
      <c r="L17" s="147"/>
      <c r="M17" s="147"/>
      <c r="N17" s="384" t="s">
        <v>387</v>
      </c>
      <c r="O17" s="762">
        <v>4</v>
      </c>
      <c r="P17" s="761"/>
      <c r="Q17" s="760"/>
      <c r="R17" s="760"/>
      <c r="S17" s="760"/>
      <c r="T17" s="760"/>
      <c r="U17" s="760"/>
      <c r="V17" s="760"/>
      <c r="W17" s="751">
        <f t="shared" si="8"/>
        <v>23</v>
      </c>
      <c r="X17" s="1098">
        <f t="shared" si="9"/>
        <v>6</v>
      </c>
      <c r="Y17" s="1113" t="s">
        <v>230</v>
      </c>
      <c r="Z17" s="862">
        <v>14</v>
      </c>
      <c r="AA17" s="1114" t="s">
        <v>153</v>
      </c>
      <c r="AB17" s="862">
        <v>4</v>
      </c>
      <c r="AC17" s="850">
        <f t="shared" si="0"/>
        <v>18</v>
      </c>
      <c r="AD17" s="862"/>
      <c r="AE17" s="862"/>
      <c r="AF17" s="1113" t="s">
        <v>173</v>
      </c>
      <c r="AG17" s="1115">
        <v>4</v>
      </c>
      <c r="AH17" s="1113"/>
      <c r="AI17" s="1115"/>
      <c r="AJ17" s="1115"/>
      <c r="AK17" s="1115"/>
      <c r="AL17" s="1115"/>
      <c r="AM17" s="1115"/>
      <c r="AN17" s="1115"/>
      <c r="AO17" s="1110">
        <f t="shared" si="1"/>
        <v>22</v>
      </c>
      <c r="AP17" s="1115"/>
      <c r="AQ17" s="1116"/>
      <c r="AR17" s="859">
        <f t="shared" si="2"/>
        <v>19</v>
      </c>
      <c r="AS17" s="1111">
        <f t="shared" si="3"/>
        <v>23</v>
      </c>
      <c r="AT17" s="859">
        <f t="shared" si="4"/>
        <v>19</v>
      </c>
      <c r="AU17" s="859">
        <f t="shared" si="5"/>
        <v>76</v>
      </c>
      <c r="AV17" s="859">
        <f t="shared" si="12"/>
        <v>85</v>
      </c>
      <c r="AW17" s="859">
        <f t="shared" si="6"/>
        <v>161</v>
      </c>
      <c r="AX17" s="859">
        <f t="shared" si="13"/>
        <v>2</v>
      </c>
      <c r="AY17" s="859">
        <f t="shared" si="10"/>
        <v>4</v>
      </c>
    </row>
    <row r="18" spans="1:52" s="739" customFormat="1" ht="62" x14ac:dyDescent="0.35">
      <c r="A18" s="329">
        <v>8</v>
      </c>
      <c r="B18" s="758" t="s">
        <v>15</v>
      </c>
      <c r="C18" s="758" t="s">
        <v>6</v>
      </c>
      <c r="D18" s="147" t="s">
        <v>73</v>
      </c>
      <c r="E18" s="761" t="s">
        <v>400</v>
      </c>
      <c r="F18" s="147">
        <v>17</v>
      </c>
      <c r="G18" s="384" t="s">
        <v>388</v>
      </c>
      <c r="H18" s="147">
        <v>4</v>
      </c>
      <c r="I18" s="125">
        <f t="shared" si="11"/>
        <v>21</v>
      </c>
      <c r="J18" s="147"/>
      <c r="K18" s="147"/>
      <c r="L18" s="147"/>
      <c r="M18" s="147"/>
      <c r="N18" s="761"/>
      <c r="O18" s="760"/>
      <c r="P18" s="761"/>
      <c r="Q18" s="760"/>
      <c r="R18" s="760"/>
      <c r="S18" s="760"/>
      <c r="T18" s="760"/>
      <c r="U18" s="760"/>
      <c r="V18" s="760"/>
      <c r="W18" s="751">
        <f t="shared" si="8"/>
        <v>21</v>
      </c>
      <c r="X18" s="1098">
        <f t="shared" si="9"/>
        <v>4</v>
      </c>
      <c r="Y18" s="1113" t="s">
        <v>231</v>
      </c>
      <c r="Z18" s="862">
        <v>11</v>
      </c>
      <c r="AA18" s="1114" t="s">
        <v>154</v>
      </c>
      <c r="AB18" s="862">
        <v>4</v>
      </c>
      <c r="AC18" s="850">
        <f t="shared" si="0"/>
        <v>15</v>
      </c>
      <c r="AD18" s="862"/>
      <c r="AE18" s="862"/>
      <c r="AF18" s="1113" t="s">
        <v>174</v>
      </c>
      <c r="AG18" s="1115">
        <v>4</v>
      </c>
      <c r="AH18" s="1113"/>
      <c r="AI18" s="1115"/>
      <c r="AJ18" s="1115"/>
      <c r="AK18" s="1115"/>
      <c r="AL18" s="1115"/>
      <c r="AM18" s="1115"/>
      <c r="AN18" s="1115"/>
      <c r="AO18" s="1110">
        <f t="shared" si="1"/>
        <v>19</v>
      </c>
      <c r="AP18" s="1115"/>
      <c r="AQ18" s="1116"/>
      <c r="AR18" s="859">
        <f t="shared" si="2"/>
        <v>21</v>
      </c>
      <c r="AS18" s="1111">
        <f t="shared" si="3"/>
        <v>21</v>
      </c>
      <c r="AT18" s="859">
        <f t="shared" si="4"/>
        <v>21</v>
      </c>
      <c r="AU18" s="859">
        <f t="shared" si="5"/>
        <v>72</v>
      </c>
      <c r="AV18" s="859">
        <f t="shared" si="12"/>
        <v>34</v>
      </c>
      <c r="AW18" s="859">
        <f t="shared" si="6"/>
        <v>106</v>
      </c>
      <c r="AX18" s="859">
        <f t="shared" si="13"/>
        <v>4</v>
      </c>
      <c r="AY18" s="859">
        <f t="shared" si="10"/>
        <v>0</v>
      </c>
    </row>
    <row r="19" spans="1:52" s="739" customFormat="1" ht="62" x14ac:dyDescent="0.35">
      <c r="A19" s="329">
        <v>9</v>
      </c>
      <c r="B19" s="758" t="s">
        <v>224</v>
      </c>
      <c r="C19" s="758" t="s">
        <v>6</v>
      </c>
      <c r="D19" s="147" t="s">
        <v>73</v>
      </c>
      <c r="E19" s="761" t="s">
        <v>562</v>
      </c>
      <c r="F19" s="147">
        <v>15</v>
      </c>
      <c r="G19" s="384" t="s">
        <v>390</v>
      </c>
      <c r="H19" s="147">
        <v>4</v>
      </c>
      <c r="I19" s="125">
        <f t="shared" si="11"/>
        <v>19</v>
      </c>
      <c r="J19" s="147"/>
      <c r="K19" s="147"/>
      <c r="L19" s="147"/>
      <c r="M19" s="147"/>
      <c r="N19" s="384" t="s">
        <v>391</v>
      </c>
      <c r="O19" s="762">
        <v>4</v>
      </c>
      <c r="P19" s="761"/>
      <c r="Q19" s="760"/>
      <c r="R19" s="760"/>
      <c r="S19" s="760"/>
      <c r="T19" s="760"/>
      <c r="U19" s="760"/>
      <c r="V19" s="760"/>
      <c r="W19" s="751">
        <f t="shared" si="8"/>
        <v>23</v>
      </c>
      <c r="X19" s="1098">
        <f t="shared" si="9"/>
        <v>6</v>
      </c>
      <c r="Y19" s="1113" t="s">
        <v>232</v>
      </c>
      <c r="Z19" s="862">
        <v>15</v>
      </c>
      <c r="AA19" s="1114" t="s">
        <v>175</v>
      </c>
      <c r="AB19" s="862">
        <v>4</v>
      </c>
      <c r="AC19" s="850">
        <f t="shared" si="0"/>
        <v>19</v>
      </c>
      <c r="AD19" s="862"/>
      <c r="AE19" s="862"/>
      <c r="AF19" s="1113"/>
      <c r="AG19" s="1115"/>
      <c r="AH19" s="1113"/>
      <c r="AI19" s="1115"/>
      <c r="AJ19" s="1115"/>
      <c r="AK19" s="1115"/>
      <c r="AL19" s="1115"/>
      <c r="AM19" s="1115"/>
      <c r="AN19" s="1115"/>
      <c r="AO19" s="1110">
        <f t="shared" si="1"/>
        <v>19</v>
      </c>
      <c r="AP19" s="1115"/>
      <c r="AQ19" s="1116"/>
      <c r="AR19" s="859">
        <f t="shared" si="2"/>
        <v>19</v>
      </c>
      <c r="AS19" s="1111">
        <f t="shared" si="3"/>
        <v>23</v>
      </c>
      <c r="AT19" s="859">
        <f t="shared" si="4"/>
        <v>19</v>
      </c>
      <c r="AU19" s="859">
        <f t="shared" si="5"/>
        <v>76</v>
      </c>
      <c r="AV19" s="859">
        <f t="shared" si="12"/>
        <v>34</v>
      </c>
      <c r="AW19" s="859">
        <f t="shared" si="6"/>
        <v>110</v>
      </c>
      <c r="AX19" s="859">
        <f t="shared" si="13"/>
        <v>2</v>
      </c>
      <c r="AY19" s="859">
        <f t="shared" si="10"/>
        <v>4</v>
      </c>
    </row>
    <row r="20" spans="1:52" s="90" customFormat="1" ht="18.5" x14ac:dyDescent="0.35">
      <c r="A20" s="756" t="s">
        <v>37</v>
      </c>
      <c r="B20" s="24" t="s">
        <v>55</v>
      </c>
      <c r="C20" s="24"/>
      <c r="D20" s="756"/>
      <c r="E20" s="33"/>
      <c r="F20" s="24"/>
      <c r="G20" s="19"/>
      <c r="H20" s="24"/>
      <c r="I20" s="125">
        <f t="shared" si="11"/>
        <v>0</v>
      </c>
      <c r="J20" s="125"/>
      <c r="K20" s="125"/>
      <c r="L20" s="125"/>
      <c r="M20" s="125"/>
      <c r="N20" s="87"/>
      <c r="O20" s="87"/>
      <c r="P20" s="87"/>
      <c r="Q20" s="87"/>
      <c r="R20" s="87"/>
      <c r="S20" s="87"/>
      <c r="T20" s="87"/>
      <c r="U20" s="87"/>
      <c r="V20" s="87"/>
      <c r="W20" s="751">
        <f t="shared" si="8"/>
        <v>0</v>
      </c>
      <c r="X20" s="1098"/>
      <c r="Y20" s="886"/>
      <c r="Z20" s="887"/>
      <c r="AA20" s="847"/>
      <c r="AB20" s="887"/>
      <c r="AC20" s="850"/>
      <c r="AD20" s="850"/>
      <c r="AE20" s="850"/>
      <c r="AF20" s="888"/>
      <c r="AG20" s="888"/>
      <c r="AH20" s="888"/>
      <c r="AI20" s="888"/>
      <c r="AJ20" s="888"/>
      <c r="AK20" s="888"/>
      <c r="AL20" s="888"/>
      <c r="AM20" s="888"/>
      <c r="AN20" s="888"/>
      <c r="AO20" s="1110"/>
      <c r="AP20" s="888"/>
      <c r="AQ20" s="888"/>
      <c r="AR20" s="859"/>
      <c r="AS20" s="1111"/>
      <c r="AT20" s="859"/>
      <c r="AU20" s="859"/>
      <c r="AV20" s="859"/>
      <c r="AW20" s="859"/>
      <c r="AX20" s="859"/>
      <c r="AY20" s="859"/>
      <c r="AZ20" s="739"/>
    </row>
    <row r="21" spans="1:52" s="32" customFormat="1" ht="54" x14ac:dyDescent="0.35">
      <c r="A21" s="22">
        <v>10</v>
      </c>
      <c r="B21" s="23" t="s">
        <v>58</v>
      </c>
      <c r="C21" s="23" t="s">
        <v>50</v>
      </c>
      <c r="D21" s="18" t="s">
        <v>80</v>
      </c>
      <c r="E21" s="17" t="s">
        <v>553</v>
      </c>
      <c r="F21" s="18">
        <v>9</v>
      </c>
      <c r="G21" s="19" t="s">
        <v>453</v>
      </c>
      <c r="H21" s="18">
        <v>7</v>
      </c>
      <c r="I21" s="128">
        <f t="shared" si="11"/>
        <v>16</v>
      </c>
      <c r="J21" s="128"/>
      <c r="K21" s="128"/>
      <c r="L21" s="128" t="s">
        <v>211</v>
      </c>
      <c r="M21" s="128">
        <v>3</v>
      </c>
      <c r="N21" s="29"/>
      <c r="O21" s="29"/>
      <c r="P21" s="29"/>
      <c r="Q21" s="29"/>
      <c r="R21" s="29"/>
      <c r="S21" s="29"/>
      <c r="T21" s="29"/>
      <c r="U21" s="29"/>
      <c r="V21" s="29"/>
      <c r="W21" s="751">
        <f t="shared" si="8"/>
        <v>19</v>
      </c>
      <c r="X21" s="1098">
        <f t="shared" si="9"/>
        <v>2</v>
      </c>
      <c r="Y21" s="886" t="s">
        <v>221</v>
      </c>
      <c r="Z21" s="848">
        <v>12</v>
      </c>
      <c r="AA21" s="847" t="s">
        <v>122</v>
      </c>
      <c r="AB21" s="848">
        <v>7</v>
      </c>
      <c r="AC21" s="850">
        <f t="shared" si="0"/>
        <v>19</v>
      </c>
      <c r="AD21" s="862"/>
      <c r="AE21" s="862"/>
      <c r="AF21" s="870"/>
      <c r="AG21" s="870"/>
      <c r="AH21" s="870"/>
      <c r="AI21" s="870"/>
      <c r="AJ21" s="870"/>
      <c r="AK21" s="870"/>
      <c r="AL21" s="870"/>
      <c r="AM21" s="870"/>
      <c r="AN21" s="870"/>
      <c r="AO21" s="1110">
        <f t="shared" si="1"/>
        <v>19</v>
      </c>
      <c r="AP21" s="870"/>
      <c r="AQ21" s="870"/>
      <c r="AR21" s="859">
        <f t="shared" si="2"/>
        <v>19</v>
      </c>
      <c r="AS21" s="1111">
        <f t="shared" si="3"/>
        <v>19</v>
      </c>
      <c r="AT21" s="859">
        <f t="shared" si="4"/>
        <v>19</v>
      </c>
      <c r="AU21" s="859">
        <f t="shared" si="5"/>
        <v>36</v>
      </c>
      <c r="AV21" s="859" t="e">
        <f>L21+N21+(P21*10)+R21+S21+T21+U21+V21+W21</f>
        <v>#VALUE!</v>
      </c>
      <c r="AW21" s="859" t="e">
        <f t="shared" si="6"/>
        <v>#VALUE!</v>
      </c>
      <c r="AX21" s="859">
        <f t="shared" si="13"/>
        <v>2</v>
      </c>
      <c r="AY21" s="859">
        <f t="shared" si="10"/>
        <v>0</v>
      </c>
      <c r="AZ21" s="739"/>
    </row>
    <row r="22" spans="1:52" s="5" customFormat="1" ht="54" x14ac:dyDescent="0.4">
      <c r="A22" s="22">
        <v>11</v>
      </c>
      <c r="B22" s="23" t="s">
        <v>39</v>
      </c>
      <c r="C22" s="23" t="s">
        <v>6</v>
      </c>
      <c r="D22" s="18" t="s">
        <v>80</v>
      </c>
      <c r="E22" s="17" t="s">
        <v>554</v>
      </c>
      <c r="F22" s="18">
        <v>18</v>
      </c>
      <c r="G22" s="19" t="s">
        <v>354</v>
      </c>
      <c r="H22" s="18">
        <v>4</v>
      </c>
      <c r="I22" s="128">
        <f t="shared" si="11"/>
        <v>22</v>
      </c>
      <c r="J22" s="128"/>
      <c r="K22" s="128"/>
      <c r="L22" s="128"/>
      <c r="M22" s="128"/>
      <c r="N22" s="763"/>
      <c r="O22" s="12"/>
      <c r="P22" s="12"/>
      <c r="Q22" s="12"/>
      <c r="R22" s="12"/>
      <c r="S22" s="12"/>
      <c r="T22" s="12"/>
      <c r="U22" s="12"/>
      <c r="V22" s="12"/>
      <c r="W22" s="751">
        <f t="shared" si="8"/>
        <v>22</v>
      </c>
      <c r="X22" s="1098">
        <f t="shared" si="9"/>
        <v>5</v>
      </c>
      <c r="Y22" s="900" t="s">
        <v>124</v>
      </c>
      <c r="Z22" s="848">
        <v>15</v>
      </c>
      <c r="AA22" s="847" t="s">
        <v>123</v>
      </c>
      <c r="AB22" s="848">
        <v>4</v>
      </c>
      <c r="AC22" s="850">
        <f t="shared" si="0"/>
        <v>19</v>
      </c>
      <c r="AD22" s="862"/>
      <c r="AE22" s="862"/>
      <c r="AF22" s="841" t="s">
        <v>169</v>
      </c>
      <c r="AG22" s="841">
        <v>2</v>
      </c>
      <c r="AH22" s="841"/>
      <c r="AI22" s="841"/>
      <c r="AJ22" s="841"/>
      <c r="AK22" s="841"/>
      <c r="AL22" s="841"/>
      <c r="AM22" s="841"/>
      <c r="AN22" s="841"/>
      <c r="AO22" s="1110">
        <f t="shared" si="1"/>
        <v>21</v>
      </c>
      <c r="AP22" s="841"/>
      <c r="AQ22" s="841"/>
      <c r="AR22" s="859">
        <f t="shared" si="2"/>
        <v>22</v>
      </c>
      <c r="AS22" s="1111">
        <f t="shared" si="3"/>
        <v>22</v>
      </c>
      <c r="AT22" s="859">
        <f t="shared" si="4"/>
        <v>22</v>
      </c>
      <c r="AU22" s="859">
        <f t="shared" si="5"/>
        <v>90</v>
      </c>
      <c r="AV22" s="859">
        <f>L22+N22+(P22*10)+R22+S22+T22+U22+V22+W22</f>
        <v>22</v>
      </c>
      <c r="AW22" s="859">
        <f t="shared" si="6"/>
        <v>112</v>
      </c>
      <c r="AX22" s="859">
        <f t="shared" si="13"/>
        <v>5</v>
      </c>
      <c r="AY22" s="859">
        <f t="shared" si="10"/>
        <v>0</v>
      </c>
      <c r="AZ22" s="739"/>
    </row>
    <row r="23" spans="1:52" s="5" customFormat="1" ht="54" x14ac:dyDescent="0.4">
      <c r="A23" s="22">
        <v>12</v>
      </c>
      <c r="B23" s="23" t="s">
        <v>40</v>
      </c>
      <c r="C23" s="23" t="s">
        <v>6</v>
      </c>
      <c r="D23" s="18" t="s">
        <v>80</v>
      </c>
      <c r="E23" s="17" t="s">
        <v>455</v>
      </c>
      <c r="F23" s="18">
        <v>12</v>
      </c>
      <c r="G23" s="19" t="s">
        <v>375</v>
      </c>
      <c r="H23" s="18">
        <v>4</v>
      </c>
      <c r="I23" s="128">
        <f t="shared" si="11"/>
        <v>16</v>
      </c>
      <c r="J23" s="128"/>
      <c r="K23" s="128"/>
      <c r="L23" s="128" t="s">
        <v>397</v>
      </c>
      <c r="M23" s="128">
        <v>3</v>
      </c>
      <c r="N23" s="12"/>
      <c r="O23" s="12"/>
      <c r="P23" s="12"/>
      <c r="Q23" s="12"/>
      <c r="R23" s="12"/>
      <c r="S23" s="12"/>
      <c r="T23" s="12"/>
      <c r="U23" s="12"/>
      <c r="V23" s="12"/>
      <c r="W23" s="751">
        <f t="shared" si="8"/>
        <v>19</v>
      </c>
      <c r="X23" s="1098">
        <f t="shared" si="9"/>
        <v>2</v>
      </c>
      <c r="Y23" s="900" t="s">
        <v>222</v>
      </c>
      <c r="Z23" s="848">
        <v>15</v>
      </c>
      <c r="AA23" s="847" t="s">
        <v>125</v>
      </c>
      <c r="AB23" s="848">
        <v>4</v>
      </c>
      <c r="AC23" s="850">
        <f t="shared" si="0"/>
        <v>19</v>
      </c>
      <c r="AD23" s="862"/>
      <c r="AE23" s="862"/>
      <c r="AF23" s="841" t="s">
        <v>170</v>
      </c>
      <c r="AG23" s="841">
        <v>2</v>
      </c>
      <c r="AH23" s="841"/>
      <c r="AI23" s="841"/>
      <c r="AJ23" s="841"/>
      <c r="AK23" s="841"/>
      <c r="AL23" s="841"/>
      <c r="AM23" s="841"/>
      <c r="AN23" s="841"/>
      <c r="AO23" s="1110">
        <f t="shared" si="1"/>
        <v>21</v>
      </c>
      <c r="AP23" s="841"/>
      <c r="AQ23" s="841"/>
      <c r="AR23" s="859">
        <f t="shared" si="2"/>
        <v>19</v>
      </c>
      <c r="AS23" s="1111">
        <f t="shared" si="3"/>
        <v>19</v>
      </c>
      <c r="AT23" s="859">
        <f t="shared" si="4"/>
        <v>19</v>
      </c>
      <c r="AU23" s="859">
        <f t="shared" si="5"/>
        <v>36</v>
      </c>
      <c r="AV23" s="859" t="e">
        <f>L23+N23+(P23*10)+R23+S23+T23+U23+V23+W23</f>
        <v>#VALUE!</v>
      </c>
      <c r="AW23" s="859" t="e">
        <f t="shared" si="6"/>
        <v>#VALUE!</v>
      </c>
      <c r="AX23" s="859">
        <f t="shared" si="13"/>
        <v>2</v>
      </c>
      <c r="AY23" s="859">
        <f t="shared" si="10"/>
        <v>0</v>
      </c>
      <c r="AZ23" s="739"/>
    </row>
    <row r="24" spans="1:52" s="5" customFormat="1" ht="72" x14ac:dyDescent="0.4">
      <c r="A24" s="22">
        <v>13</v>
      </c>
      <c r="B24" s="23" t="s">
        <v>41</v>
      </c>
      <c r="C24" s="23" t="s">
        <v>6</v>
      </c>
      <c r="D24" s="18" t="s">
        <v>80</v>
      </c>
      <c r="E24" s="17" t="s">
        <v>376</v>
      </c>
      <c r="F24" s="18">
        <v>12</v>
      </c>
      <c r="G24" s="19" t="s">
        <v>377</v>
      </c>
      <c r="H24" s="18">
        <v>4</v>
      </c>
      <c r="I24" s="128">
        <f t="shared" si="11"/>
        <v>16</v>
      </c>
      <c r="J24" s="128"/>
      <c r="K24" s="128"/>
      <c r="L24" s="128" t="s">
        <v>394</v>
      </c>
      <c r="M24" s="128">
        <v>3</v>
      </c>
      <c r="N24" s="78" t="s">
        <v>490</v>
      </c>
      <c r="O24" s="78">
        <v>2</v>
      </c>
      <c r="P24" s="12"/>
      <c r="Q24" s="12"/>
      <c r="R24" s="12"/>
      <c r="S24" s="12"/>
      <c r="T24" s="12"/>
      <c r="U24" s="12"/>
      <c r="V24" s="12"/>
      <c r="W24" s="751">
        <f t="shared" si="8"/>
        <v>21</v>
      </c>
      <c r="X24" s="1098">
        <f t="shared" si="9"/>
        <v>4</v>
      </c>
      <c r="Y24" s="900" t="s">
        <v>233</v>
      </c>
      <c r="Z24" s="848">
        <v>18</v>
      </c>
      <c r="AA24" s="847" t="s">
        <v>126</v>
      </c>
      <c r="AB24" s="848">
        <v>4</v>
      </c>
      <c r="AC24" s="850">
        <f t="shared" si="0"/>
        <v>22</v>
      </c>
      <c r="AD24" s="862"/>
      <c r="AE24" s="862"/>
      <c r="AF24" s="841"/>
      <c r="AG24" s="841"/>
      <c r="AH24" s="841"/>
      <c r="AI24" s="841"/>
      <c r="AJ24" s="841"/>
      <c r="AK24" s="841"/>
      <c r="AL24" s="841"/>
      <c r="AM24" s="841"/>
      <c r="AN24" s="841"/>
      <c r="AO24" s="1110">
        <f t="shared" si="1"/>
        <v>22</v>
      </c>
      <c r="AP24" s="841"/>
      <c r="AQ24" s="841"/>
      <c r="AR24" s="859">
        <f t="shared" si="2"/>
        <v>19</v>
      </c>
      <c r="AS24" s="1111">
        <f t="shared" si="3"/>
        <v>21</v>
      </c>
      <c r="AT24" s="859">
        <f t="shared" si="4"/>
        <v>19</v>
      </c>
      <c r="AU24" s="859">
        <f t="shared" si="5"/>
        <v>56</v>
      </c>
      <c r="AV24" s="859" t="e">
        <f>L24+N24+(P24*10)+R24+S24+T24+U24+V24+W24</f>
        <v>#VALUE!</v>
      </c>
      <c r="AW24" s="859" t="e">
        <f t="shared" si="6"/>
        <v>#VALUE!</v>
      </c>
      <c r="AX24" s="859">
        <f t="shared" si="13"/>
        <v>2</v>
      </c>
      <c r="AY24" s="859">
        <f t="shared" si="10"/>
        <v>2</v>
      </c>
      <c r="AZ24" s="739"/>
    </row>
    <row r="25" spans="1:52" s="5" customFormat="1" ht="31.5" x14ac:dyDescent="0.4">
      <c r="A25" s="22">
        <v>14</v>
      </c>
      <c r="B25" s="23" t="s">
        <v>241</v>
      </c>
      <c r="C25" s="23" t="s">
        <v>6</v>
      </c>
      <c r="D25" s="18" t="s">
        <v>80</v>
      </c>
      <c r="E25" s="17" t="s">
        <v>379</v>
      </c>
      <c r="F25" s="18">
        <v>12</v>
      </c>
      <c r="G25" s="19" t="s">
        <v>126</v>
      </c>
      <c r="H25" s="18">
        <v>4</v>
      </c>
      <c r="I25" s="128">
        <f t="shared" si="11"/>
        <v>16</v>
      </c>
      <c r="J25" s="128"/>
      <c r="K25" s="128"/>
      <c r="L25" s="128" t="s">
        <v>209</v>
      </c>
      <c r="M25" s="128">
        <v>3</v>
      </c>
      <c r="N25" s="12"/>
      <c r="O25" s="12"/>
      <c r="P25" s="12"/>
      <c r="Q25" s="12"/>
      <c r="R25" s="12"/>
      <c r="S25" s="12"/>
      <c r="T25" s="12"/>
      <c r="U25" s="12"/>
      <c r="V25" s="12"/>
      <c r="W25" s="751">
        <f t="shared" si="8"/>
        <v>19</v>
      </c>
      <c r="X25" s="1098">
        <f t="shared" si="9"/>
        <v>2</v>
      </c>
      <c r="Y25" s="900"/>
      <c r="Z25" s="848"/>
      <c r="AA25" s="847"/>
      <c r="AB25" s="848"/>
      <c r="AC25" s="850"/>
      <c r="AD25" s="862"/>
      <c r="AE25" s="862"/>
      <c r="AF25" s="841"/>
      <c r="AG25" s="841"/>
      <c r="AH25" s="841"/>
      <c r="AI25" s="841"/>
      <c r="AJ25" s="841"/>
      <c r="AK25" s="841"/>
      <c r="AL25" s="841"/>
      <c r="AM25" s="841"/>
      <c r="AN25" s="841"/>
      <c r="AO25" s="1110"/>
      <c r="AP25" s="841"/>
      <c r="AQ25" s="841"/>
      <c r="AR25" s="859">
        <f t="shared" si="2"/>
        <v>19</v>
      </c>
      <c r="AS25" s="1111"/>
      <c r="AT25" s="859">
        <f t="shared" si="4"/>
        <v>19</v>
      </c>
      <c r="AU25" s="859"/>
      <c r="AV25" s="859"/>
      <c r="AW25" s="859"/>
      <c r="AX25" s="859">
        <f t="shared" si="13"/>
        <v>2</v>
      </c>
      <c r="AY25" s="859">
        <f t="shared" si="10"/>
        <v>0</v>
      </c>
      <c r="AZ25" s="739"/>
    </row>
    <row r="26" spans="1:52" s="32" customFormat="1" ht="18.5" x14ac:dyDescent="0.35">
      <c r="A26" s="756" t="s">
        <v>543</v>
      </c>
      <c r="B26" s="24" t="s">
        <v>16</v>
      </c>
      <c r="C26" s="23"/>
      <c r="D26" s="18"/>
      <c r="E26" s="33"/>
      <c r="F26" s="23"/>
      <c r="G26" s="19"/>
      <c r="H26" s="23"/>
      <c r="I26" s="125">
        <f t="shared" si="11"/>
        <v>0</v>
      </c>
      <c r="J26" s="125"/>
      <c r="K26" s="125"/>
      <c r="L26" s="125"/>
      <c r="M26" s="125"/>
      <c r="N26" s="29"/>
      <c r="O26" s="29"/>
      <c r="P26" s="29"/>
      <c r="Q26" s="29"/>
      <c r="R26" s="29"/>
      <c r="S26" s="29"/>
      <c r="T26" s="29"/>
      <c r="U26" s="29"/>
      <c r="V26" s="29"/>
      <c r="W26" s="751">
        <f t="shared" si="8"/>
        <v>0</v>
      </c>
      <c r="X26" s="1098"/>
      <c r="Y26" s="886"/>
      <c r="Z26" s="867"/>
      <c r="AA26" s="847"/>
      <c r="AB26" s="867"/>
      <c r="AC26" s="850"/>
      <c r="AD26" s="850"/>
      <c r="AE26" s="850"/>
      <c r="AF26" s="870"/>
      <c r="AG26" s="870"/>
      <c r="AH26" s="870"/>
      <c r="AI26" s="870"/>
      <c r="AJ26" s="870"/>
      <c r="AK26" s="870"/>
      <c r="AL26" s="870"/>
      <c r="AM26" s="870"/>
      <c r="AN26" s="870"/>
      <c r="AO26" s="1110"/>
      <c r="AP26" s="870"/>
      <c r="AQ26" s="870"/>
      <c r="AR26" s="859"/>
      <c r="AS26" s="1111"/>
      <c r="AT26" s="859"/>
      <c r="AU26" s="859"/>
      <c r="AV26" s="859"/>
      <c r="AW26" s="859"/>
      <c r="AX26" s="859"/>
      <c r="AY26" s="859"/>
      <c r="AZ26" s="739"/>
    </row>
    <row r="27" spans="1:52" s="32" customFormat="1" ht="77" x14ac:dyDescent="0.35">
      <c r="A27" s="22">
        <v>15</v>
      </c>
      <c r="B27" s="23" t="s">
        <v>17</v>
      </c>
      <c r="C27" s="23" t="s">
        <v>50</v>
      </c>
      <c r="D27" s="18" t="s">
        <v>75</v>
      </c>
      <c r="E27" s="1100" t="s">
        <v>563</v>
      </c>
      <c r="F27" s="767">
        <v>15</v>
      </c>
      <c r="G27" s="766" t="s">
        <v>564</v>
      </c>
      <c r="H27" s="147">
        <v>7</v>
      </c>
      <c r="I27" s="128">
        <f t="shared" si="11"/>
        <v>22</v>
      </c>
      <c r="J27" s="733"/>
      <c r="K27" s="128"/>
      <c r="L27" s="767"/>
      <c r="M27" s="147"/>
      <c r="N27" s="19" t="s">
        <v>446</v>
      </c>
      <c r="O27" s="18">
        <v>2</v>
      </c>
      <c r="P27" s="78"/>
      <c r="Q27" s="78"/>
      <c r="R27" s="78">
        <v>0</v>
      </c>
      <c r="S27" s="78">
        <v>0</v>
      </c>
      <c r="T27" s="78">
        <v>0</v>
      </c>
      <c r="U27" s="78">
        <v>0</v>
      </c>
      <c r="V27" s="78">
        <v>0</v>
      </c>
      <c r="W27" s="751">
        <f t="shared" si="8"/>
        <v>24</v>
      </c>
      <c r="X27" s="1098">
        <f t="shared" si="9"/>
        <v>7</v>
      </c>
      <c r="Y27" s="1113" t="s">
        <v>194</v>
      </c>
      <c r="Z27" s="848">
        <v>13</v>
      </c>
      <c r="AA27" s="862" t="s">
        <v>127</v>
      </c>
      <c r="AB27" s="848">
        <v>3</v>
      </c>
      <c r="AC27" s="850">
        <f t="shared" si="0"/>
        <v>16</v>
      </c>
      <c r="AD27" s="850" t="s">
        <v>193</v>
      </c>
      <c r="AE27" s="850">
        <v>3</v>
      </c>
      <c r="AF27" s="859" t="s">
        <v>176</v>
      </c>
      <c r="AG27" s="859">
        <v>2</v>
      </c>
      <c r="AH27" s="859"/>
      <c r="AI27" s="859"/>
      <c r="AJ27" s="859">
        <v>0</v>
      </c>
      <c r="AK27" s="859">
        <v>0</v>
      </c>
      <c r="AL27" s="859">
        <v>0</v>
      </c>
      <c r="AM27" s="859">
        <v>0</v>
      </c>
      <c r="AN27" s="859">
        <v>0</v>
      </c>
      <c r="AO27" s="1110">
        <f t="shared" si="1"/>
        <v>21</v>
      </c>
      <c r="AP27" s="870"/>
      <c r="AQ27" s="870"/>
      <c r="AR27" s="859">
        <f t="shared" si="2"/>
        <v>22</v>
      </c>
      <c r="AS27" s="1111">
        <f t="shared" si="3"/>
        <v>24</v>
      </c>
      <c r="AT27" s="859">
        <f t="shared" si="4"/>
        <v>22</v>
      </c>
      <c r="AU27" s="859">
        <f t="shared" si="5"/>
        <v>110</v>
      </c>
      <c r="AV27" s="859">
        <f t="shared" ref="AV27:AV31" si="14">(((AC27+AE27)*17)-(17*17))+(AG27*17)+AI27+AJ27+AK27+AL27+AM27+AN27</f>
        <v>68</v>
      </c>
      <c r="AW27" s="859">
        <f t="shared" si="6"/>
        <v>178</v>
      </c>
      <c r="AX27" s="859">
        <f t="shared" si="13"/>
        <v>5</v>
      </c>
      <c r="AY27" s="859">
        <f t="shared" si="10"/>
        <v>2</v>
      </c>
      <c r="AZ27" s="739"/>
    </row>
    <row r="28" spans="1:52" s="32" customFormat="1" ht="77" x14ac:dyDescent="0.35">
      <c r="A28" s="22">
        <v>16</v>
      </c>
      <c r="B28" s="23" t="s">
        <v>18</v>
      </c>
      <c r="C28" s="23" t="s">
        <v>6</v>
      </c>
      <c r="D28" s="18" t="s">
        <v>75</v>
      </c>
      <c r="E28" s="1162" t="s">
        <v>565</v>
      </c>
      <c r="F28" s="147">
        <v>17</v>
      </c>
      <c r="G28" s="384" t="s">
        <v>327</v>
      </c>
      <c r="H28" s="147">
        <v>2</v>
      </c>
      <c r="I28" s="128">
        <f t="shared" si="11"/>
        <v>19</v>
      </c>
      <c r="J28" s="769"/>
      <c r="K28" s="128"/>
      <c r="L28" s="770" t="s">
        <v>401</v>
      </c>
      <c r="M28" s="147">
        <v>3</v>
      </c>
      <c r="N28" s="147" t="s">
        <v>328</v>
      </c>
      <c r="O28" s="18">
        <v>2</v>
      </c>
      <c r="P28" s="78"/>
      <c r="Q28" s="78"/>
      <c r="R28" s="78">
        <v>0</v>
      </c>
      <c r="S28" s="78">
        <v>0</v>
      </c>
      <c r="T28" s="78">
        <v>0</v>
      </c>
      <c r="U28" s="78">
        <v>0</v>
      </c>
      <c r="V28" s="78">
        <v>0</v>
      </c>
      <c r="W28" s="751">
        <f t="shared" si="8"/>
        <v>24</v>
      </c>
      <c r="X28" s="1098">
        <f t="shared" si="9"/>
        <v>7</v>
      </c>
      <c r="Y28" s="1113" t="s">
        <v>212</v>
      </c>
      <c r="Z28" s="848">
        <v>10</v>
      </c>
      <c r="AA28" s="1114" t="s">
        <v>177</v>
      </c>
      <c r="AB28" s="848">
        <v>6</v>
      </c>
      <c r="AC28" s="850">
        <f t="shared" si="0"/>
        <v>16</v>
      </c>
      <c r="AD28" s="865" t="s">
        <v>195</v>
      </c>
      <c r="AE28" s="850">
        <v>6</v>
      </c>
      <c r="AF28" s="859" t="s">
        <v>178</v>
      </c>
      <c r="AG28" s="859">
        <v>2</v>
      </c>
      <c r="AH28" s="859"/>
      <c r="AI28" s="859"/>
      <c r="AJ28" s="859">
        <v>0</v>
      </c>
      <c r="AK28" s="859">
        <v>0</v>
      </c>
      <c r="AL28" s="859">
        <v>0</v>
      </c>
      <c r="AM28" s="859">
        <v>0</v>
      </c>
      <c r="AN28" s="859">
        <v>0</v>
      </c>
      <c r="AO28" s="1110">
        <f t="shared" si="1"/>
        <v>24</v>
      </c>
      <c r="AP28" s="870"/>
      <c r="AQ28" s="870"/>
      <c r="AR28" s="859">
        <f t="shared" si="2"/>
        <v>22</v>
      </c>
      <c r="AS28" s="1111">
        <f t="shared" si="3"/>
        <v>24</v>
      </c>
      <c r="AT28" s="859">
        <f t="shared" si="4"/>
        <v>22</v>
      </c>
      <c r="AU28" s="859">
        <f t="shared" si="5"/>
        <v>110</v>
      </c>
      <c r="AV28" s="859">
        <f t="shared" si="14"/>
        <v>119</v>
      </c>
      <c r="AW28" s="859">
        <f t="shared" si="6"/>
        <v>229</v>
      </c>
      <c r="AX28" s="859">
        <f t="shared" si="13"/>
        <v>5</v>
      </c>
      <c r="AY28" s="859">
        <f t="shared" si="10"/>
        <v>2</v>
      </c>
      <c r="AZ28" s="739"/>
    </row>
    <row r="29" spans="1:52" s="32" customFormat="1" ht="71.5" customHeight="1" x14ac:dyDescent="0.35">
      <c r="A29" s="22">
        <v>17</v>
      </c>
      <c r="B29" s="23" t="s">
        <v>19</v>
      </c>
      <c r="C29" s="23" t="s">
        <v>6</v>
      </c>
      <c r="D29" s="18" t="s">
        <v>75</v>
      </c>
      <c r="E29" s="772" t="s">
        <v>476</v>
      </c>
      <c r="F29" s="18">
        <v>0</v>
      </c>
      <c r="G29" s="19"/>
      <c r="H29" s="18">
        <v>0</v>
      </c>
      <c r="I29" s="128">
        <f t="shared" si="11"/>
        <v>0</v>
      </c>
      <c r="J29" s="128"/>
      <c r="K29" s="128"/>
      <c r="L29" s="773"/>
      <c r="M29" s="128">
        <v>0</v>
      </c>
      <c r="N29" s="147"/>
      <c r="O29" s="18"/>
      <c r="P29" s="78"/>
      <c r="Q29" s="78"/>
      <c r="R29" s="78">
        <v>0</v>
      </c>
      <c r="S29" s="78">
        <v>0</v>
      </c>
      <c r="T29" s="78">
        <v>0</v>
      </c>
      <c r="U29" s="78">
        <v>0</v>
      </c>
      <c r="V29" s="78">
        <v>0</v>
      </c>
      <c r="W29" s="751">
        <f t="shared" si="8"/>
        <v>0</v>
      </c>
      <c r="X29" s="1098">
        <f>W29</f>
        <v>0</v>
      </c>
      <c r="Y29" s="1113" t="s">
        <v>197</v>
      </c>
      <c r="Z29" s="848">
        <v>12</v>
      </c>
      <c r="AA29" s="862"/>
      <c r="AB29" s="848">
        <v>0</v>
      </c>
      <c r="AC29" s="850">
        <f t="shared" si="0"/>
        <v>12</v>
      </c>
      <c r="AD29" s="865" t="s">
        <v>196</v>
      </c>
      <c r="AE29" s="850">
        <v>6</v>
      </c>
      <c r="AF29" s="859"/>
      <c r="AG29" s="859">
        <v>0</v>
      </c>
      <c r="AH29" s="859"/>
      <c r="AI29" s="859"/>
      <c r="AJ29" s="859">
        <v>0</v>
      </c>
      <c r="AK29" s="859">
        <v>0</v>
      </c>
      <c r="AL29" s="859">
        <v>0</v>
      </c>
      <c r="AM29" s="859">
        <v>0</v>
      </c>
      <c r="AN29" s="859">
        <v>0</v>
      </c>
      <c r="AO29" s="1110">
        <f t="shared" si="1"/>
        <v>18</v>
      </c>
      <c r="AP29" s="870"/>
      <c r="AQ29" s="870"/>
      <c r="AR29" s="859">
        <f t="shared" si="2"/>
        <v>0</v>
      </c>
      <c r="AS29" s="1111">
        <f t="shared" si="3"/>
        <v>0</v>
      </c>
      <c r="AT29" s="859">
        <f t="shared" si="4"/>
        <v>0</v>
      </c>
      <c r="AU29" s="859">
        <f t="shared" si="5"/>
        <v>-306</v>
      </c>
      <c r="AV29" s="859">
        <f t="shared" si="14"/>
        <v>17</v>
      </c>
      <c r="AW29" s="859">
        <f t="shared" si="6"/>
        <v>-289</v>
      </c>
      <c r="AX29" s="859">
        <f>(I29+K29+M29+Q29)</f>
        <v>0</v>
      </c>
      <c r="AY29" s="859">
        <f t="shared" si="10"/>
        <v>0</v>
      </c>
      <c r="AZ29" s="739" t="s">
        <v>588</v>
      </c>
    </row>
    <row r="30" spans="1:52" s="32" customFormat="1" ht="54" x14ac:dyDescent="0.35">
      <c r="A30" s="22">
        <v>18</v>
      </c>
      <c r="B30" s="23" t="s">
        <v>69</v>
      </c>
      <c r="C30" s="23" t="s">
        <v>6</v>
      </c>
      <c r="D30" s="18" t="s">
        <v>75</v>
      </c>
      <c r="E30" s="774" t="s">
        <v>566</v>
      </c>
      <c r="F30" s="147">
        <v>10</v>
      </c>
      <c r="G30" s="775" t="s">
        <v>332</v>
      </c>
      <c r="H30" s="147">
        <v>4</v>
      </c>
      <c r="I30" s="128">
        <f t="shared" si="11"/>
        <v>14</v>
      </c>
      <c r="J30" s="128"/>
      <c r="K30" s="128"/>
      <c r="L30" s="770" t="s">
        <v>567</v>
      </c>
      <c r="M30" s="147">
        <v>6</v>
      </c>
      <c r="N30" s="384" t="s">
        <v>568</v>
      </c>
      <c r="O30" s="18">
        <v>4</v>
      </c>
      <c r="P30" s="78"/>
      <c r="Q30" s="78"/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51">
        <f t="shared" si="8"/>
        <v>24</v>
      </c>
      <c r="X30" s="1098">
        <f t="shared" si="9"/>
        <v>7</v>
      </c>
      <c r="Y30" s="1113" t="s">
        <v>213</v>
      </c>
      <c r="Z30" s="848">
        <v>12</v>
      </c>
      <c r="AA30" s="862" t="s">
        <v>128</v>
      </c>
      <c r="AB30" s="848">
        <v>4</v>
      </c>
      <c r="AC30" s="850">
        <f t="shared" si="0"/>
        <v>16</v>
      </c>
      <c r="AD30" s="850" t="s">
        <v>198</v>
      </c>
      <c r="AE30" s="850">
        <v>3</v>
      </c>
      <c r="AF30" s="859" t="s">
        <v>179</v>
      </c>
      <c r="AG30" s="859">
        <v>2</v>
      </c>
      <c r="AH30" s="859"/>
      <c r="AI30" s="859"/>
      <c r="AJ30" s="859">
        <v>0</v>
      </c>
      <c r="AK30" s="859">
        <v>0</v>
      </c>
      <c r="AL30" s="859">
        <v>0</v>
      </c>
      <c r="AM30" s="859">
        <v>0</v>
      </c>
      <c r="AN30" s="859">
        <v>0</v>
      </c>
      <c r="AO30" s="1110">
        <f t="shared" si="1"/>
        <v>21</v>
      </c>
      <c r="AP30" s="870"/>
      <c r="AQ30" s="870"/>
      <c r="AR30" s="859">
        <f t="shared" si="2"/>
        <v>20</v>
      </c>
      <c r="AS30" s="1111">
        <f t="shared" si="3"/>
        <v>24</v>
      </c>
      <c r="AT30" s="859">
        <f t="shared" si="4"/>
        <v>20</v>
      </c>
      <c r="AU30" s="859">
        <f t="shared" si="5"/>
        <v>94</v>
      </c>
      <c r="AV30" s="859">
        <f t="shared" si="14"/>
        <v>68</v>
      </c>
      <c r="AW30" s="859">
        <f t="shared" si="6"/>
        <v>162</v>
      </c>
      <c r="AX30" s="859">
        <f t="shared" si="13"/>
        <v>3</v>
      </c>
      <c r="AY30" s="859">
        <f t="shared" si="10"/>
        <v>4</v>
      </c>
      <c r="AZ30" s="739"/>
    </row>
    <row r="31" spans="1:52" s="32" customFormat="1" ht="54" x14ac:dyDescent="0.35">
      <c r="A31" s="22">
        <v>19</v>
      </c>
      <c r="B31" s="23" t="s">
        <v>234</v>
      </c>
      <c r="C31" s="23" t="s">
        <v>6</v>
      </c>
      <c r="D31" s="18" t="s">
        <v>235</v>
      </c>
      <c r="E31" s="768" t="s">
        <v>569</v>
      </c>
      <c r="F31" s="147">
        <v>9</v>
      </c>
      <c r="G31" s="384" t="s">
        <v>403</v>
      </c>
      <c r="H31" s="147">
        <v>12</v>
      </c>
      <c r="I31" s="128">
        <f t="shared" si="11"/>
        <v>21</v>
      </c>
      <c r="J31" s="128"/>
      <c r="K31" s="128"/>
      <c r="L31" s="776"/>
      <c r="M31" s="147"/>
      <c r="N31" s="147" t="s">
        <v>335</v>
      </c>
      <c r="O31" s="18">
        <v>2</v>
      </c>
      <c r="P31" s="78"/>
      <c r="Q31" s="78"/>
      <c r="R31" s="78">
        <v>0</v>
      </c>
      <c r="S31" s="78">
        <v>0</v>
      </c>
      <c r="T31" s="78">
        <v>0</v>
      </c>
      <c r="U31" s="78">
        <v>0</v>
      </c>
      <c r="V31" s="78">
        <v>0</v>
      </c>
      <c r="W31" s="751">
        <f t="shared" si="8"/>
        <v>23</v>
      </c>
      <c r="X31" s="1098">
        <f t="shared" si="9"/>
        <v>6</v>
      </c>
      <c r="Y31" s="1113" t="s">
        <v>197</v>
      </c>
      <c r="Z31" s="848">
        <v>12</v>
      </c>
      <c r="AA31" s="1114" t="s">
        <v>180</v>
      </c>
      <c r="AB31" s="848">
        <v>10</v>
      </c>
      <c r="AC31" s="850">
        <f t="shared" si="0"/>
        <v>22</v>
      </c>
      <c r="AD31" s="850" t="s">
        <v>199</v>
      </c>
      <c r="AE31" s="850">
        <v>3</v>
      </c>
      <c r="AF31" s="859">
        <v>0</v>
      </c>
      <c r="AG31" s="859">
        <v>0</v>
      </c>
      <c r="AH31" s="859"/>
      <c r="AI31" s="859"/>
      <c r="AJ31" s="859">
        <v>0</v>
      </c>
      <c r="AK31" s="859">
        <v>0</v>
      </c>
      <c r="AL31" s="859">
        <v>0</v>
      </c>
      <c r="AM31" s="859">
        <v>0</v>
      </c>
      <c r="AN31" s="859">
        <v>0</v>
      </c>
      <c r="AO31" s="1110">
        <f t="shared" si="1"/>
        <v>25</v>
      </c>
      <c r="AP31" s="870"/>
      <c r="AQ31" s="870"/>
      <c r="AR31" s="859">
        <f t="shared" si="2"/>
        <v>21</v>
      </c>
      <c r="AS31" s="1111">
        <f t="shared" si="3"/>
        <v>23</v>
      </c>
      <c r="AT31" s="859">
        <f t="shared" si="4"/>
        <v>21</v>
      </c>
      <c r="AU31" s="859">
        <f t="shared" si="5"/>
        <v>92</v>
      </c>
      <c r="AV31" s="859">
        <f t="shared" si="14"/>
        <v>136</v>
      </c>
      <c r="AW31" s="859">
        <f t="shared" si="6"/>
        <v>228</v>
      </c>
      <c r="AX31" s="859">
        <f t="shared" si="13"/>
        <v>4</v>
      </c>
      <c r="AY31" s="859">
        <f t="shared" si="10"/>
        <v>2</v>
      </c>
      <c r="AZ31" s="739"/>
    </row>
    <row r="32" spans="1:52" s="32" customFormat="1" ht="18.5" x14ac:dyDescent="0.35">
      <c r="A32" s="756" t="s">
        <v>544</v>
      </c>
      <c r="B32" s="24" t="s">
        <v>56</v>
      </c>
      <c r="C32" s="23"/>
      <c r="D32" s="18"/>
      <c r="E32" s="33"/>
      <c r="F32" s="23"/>
      <c r="G32" s="19"/>
      <c r="H32" s="23"/>
      <c r="I32" s="128">
        <f t="shared" si="11"/>
        <v>0</v>
      </c>
      <c r="J32" s="128"/>
      <c r="K32" s="128"/>
      <c r="L32" s="777"/>
      <c r="M32" s="128"/>
      <c r="N32" s="29"/>
      <c r="O32" s="29"/>
      <c r="P32" s="29"/>
      <c r="Q32" s="29"/>
      <c r="R32" s="29"/>
      <c r="S32" s="29"/>
      <c r="T32" s="29"/>
      <c r="U32" s="29"/>
      <c r="V32" s="29"/>
      <c r="W32" s="751">
        <f t="shared" si="8"/>
        <v>0</v>
      </c>
      <c r="X32" s="1098"/>
      <c r="Y32" s="886"/>
      <c r="Z32" s="867"/>
      <c r="AA32" s="847"/>
      <c r="AB32" s="867"/>
      <c r="AC32" s="850"/>
      <c r="AD32" s="850"/>
      <c r="AE32" s="850"/>
      <c r="AF32" s="870"/>
      <c r="AG32" s="870"/>
      <c r="AH32" s="870"/>
      <c r="AI32" s="870"/>
      <c r="AJ32" s="870"/>
      <c r="AK32" s="870"/>
      <c r="AL32" s="870"/>
      <c r="AM32" s="870"/>
      <c r="AN32" s="870"/>
      <c r="AO32" s="1110"/>
      <c r="AP32" s="870"/>
      <c r="AQ32" s="870"/>
      <c r="AR32" s="859"/>
      <c r="AS32" s="1111"/>
      <c r="AT32" s="859"/>
      <c r="AU32" s="859"/>
      <c r="AV32" s="859"/>
      <c r="AW32" s="859"/>
      <c r="AX32" s="859"/>
      <c r="AY32" s="859"/>
      <c r="AZ32" s="739"/>
    </row>
    <row r="33" spans="1:52" s="5" customFormat="1" ht="72" x14ac:dyDescent="0.4">
      <c r="A33" s="18">
        <v>20</v>
      </c>
      <c r="B33" s="23" t="s">
        <v>43</v>
      </c>
      <c r="C33" s="23" t="s">
        <v>97</v>
      </c>
      <c r="D33" s="19" t="s">
        <v>71</v>
      </c>
      <c r="E33" s="17" t="s">
        <v>336</v>
      </c>
      <c r="F33" s="18">
        <v>8</v>
      </c>
      <c r="G33" s="19" t="s">
        <v>337</v>
      </c>
      <c r="H33" s="18">
        <v>5</v>
      </c>
      <c r="I33" s="128">
        <f t="shared" si="11"/>
        <v>13</v>
      </c>
      <c r="J33" s="128"/>
      <c r="K33" s="128"/>
      <c r="L33" s="773" t="s">
        <v>570</v>
      </c>
      <c r="M33" s="128">
        <v>9</v>
      </c>
      <c r="N33" s="78">
        <v>0</v>
      </c>
      <c r="O33" s="78">
        <v>0</v>
      </c>
      <c r="P33" s="12"/>
      <c r="Q33" s="12"/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751">
        <f t="shared" si="8"/>
        <v>22</v>
      </c>
      <c r="X33" s="1098">
        <f t="shared" si="9"/>
        <v>5</v>
      </c>
      <c r="Y33" s="900" t="s">
        <v>202</v>
      </c>
      <c r="Z33" s="848">
        <v>8</v>
      </c>
      <c r="AA33" s="847" t="s">
        <v>217</v>
      </c>
      <c r="AB33" s="848">
        <v>5</v>
      </c>
      <c r="AC33" s="850">
        <f t="shared" si="0"/>
        <v>13</v>
      </c>
      <c r="AD33" s="865" t="s">
        <v>203</v>
      </c>
      <c r="AE33" s="850">
        <v>6</v>
      </c>
      <c r="AF33" s="841">
        <v>0</v>
      </c>
      <c r="AG33" s="841">
        <v>0</v>
      </c>
      <c r="AH33" s="841"/>
      <c r="AI33" s="841"/>
      <c r="AJ33" s="841">
        <v>0</v>
      </c>
      <c r="AK33" s="841">
        <v>0</v>
      </c>
      <c r="AL33" s="841">
        <v>0</v>
      </c>
      <c r="AM33" s="841">
        <v>0</v>
      </c>
      <c r="AN33" s="841">
        <v>0</v>
      </c>
      <c r="AO33" s="1110">
        <f t="shared" si="1"/>
        <v>19</v>
      </c>
      <c r="AP33" s="841"/>
      <c r="AQ33" s="841"/>
      <c r="AR33" s="859">
        <f t="shared" si="2"/>
        <v>22</v>
      </c>
      <c r="AS33" s="1111">
        <f t="shared" si="3"/>
        <v>22</v>
      </c>
      <c r="AT33" s="859">
        <f t="shared" si="4"/>
        <v>22</v>
      </c>
      <c r="AU33" s="859">
        <f t="shared" si="5"/>
        <v>90</v>
      </c>
      <c r="AV33" s="859" t="e">
        <f t="shared" ref="AV33:AV42" si="15">L33+N33+(P33*10)+R33+S33+T33+U33+V33+W33</f>
        <v>#VALUE!</v>
      </c>
      <c r="AW33" s="859" t="e">
        <f t="shared" si="6"/>
        <v>#VALUE!</v>
      </c>
      <c r="AX33" s="859">
        <f t="shared" si="13"/>
        <v>5</v>
      </c>
      <c r="AY33" s="859">
        <f t="shared" si="10"/>
        <v>0</v>
      </c>
      <c r="AZ33" s="739"/>
    </row>
    <row r="34" spans="1:52" s="5" customFormat="1" ht="54" x14ac:dyDescent="0.4">
      <c r="A34" s="18">
        <v>21</v>
      </c>
      <c r="B34" s="23" t="s">
        <v>44</v>
      </c>
      <c r="C34" s="23" t="s">
        <v>6</v>
      </c>
      <c r="D34" s="19" t="s">
        <v>71</v>
      </c>
      <c r="E34" s="17" t="s">
        <v>338</v>
      </c>
      <c r="F34" s="18">
        <v>10</v>
      </c>
      <c r="G34" s="19" t="s">
        <v>339</v>
      </c>
      <c r="H34" s="18">
        <v>7</v>
      </c>
      <c r="I34" s="128">
        <f t="shared" si="11"/>
        <v>17</v>
      </c>
      <c r="J34" s="128"/>
      <c r="K34" s="128"/>
      <c r="L34" s="777"/>
      <c r="M34" s="128"/>
      <c r="N34" s="78">
        <v>0</v>
      </c>
      <c r="O34" s="78">
        <v>0</v>
      </c>
      <c r="P34" s="12"/>
      <c r="Q34" s="12"/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751">
        <f t="shared" si="8"/>
        <v>17</v>
      </c>
      <c r="X34" s="1098">
        <f t="shared" si="9"/>
        <v>0</v>
      </c>
      <c r="Y34" s="900" t="s">
        <v>215</v>
      </c>
      <c r="Z34" s="848">
        <v>10</v>
      </c>
      <c r="AA34" s="847" t="s">
        <v>218</v>
      </c>
      <c r="AB34" s="848">
        <v>7</v>
      </c>
      <c r="AC34" s="850">
        <f t="shared" si="0"/>
        <v>17</v>
      </c>
      <c r="AD34" s="850" t="s">
        <v>204</v>
      </c>
      <c r="AE34" s="850">
        <v>3</v>
      </c>
      <c r="AF34" s="841">
        <v>0</v>
      </c>
      <c r="AG34" s="841">
        <v>0</v>
      </c>
      <c r="AH34" s="841"/>
      <c r="AI34" s="841"/>
      <c r="AJ34" s="841">
        <v>0</v>
      </c>
      <c r="AK34" s="841">
        <v>0</v>
      </c>
      <c r="AL34" s="841">
        <v>0</v>
      </c>
      <c r="AM34" s="841">
        <v>0</v>
      </c>
      <c r="AN34" s="841">
        <v>0</v>
      </c>
      <c r="AO34" s="1110">
        <f t="shared" si="1"/>
        <v>20</v>
      </c>
      <c r="AP34" s="841"/>
      <c r="AQ34" s="841"/>
      <c r="AR34" s="859">
        <f t="shared" si="2"/>
        <v>17</v>
      </c>
      <c r="AS34" s="1111">
        <f t="shared" si="3"/>
        <v>17</v>
      </c>
      <c r="AT34" s="859">
        <f t="shared" si="4"/>
        <v>17</v>
      </c>
      <c r="AU34" s="859">
        <f t="shared" si="5"/>
        <v>0</v>
      </c>
      <c r="AV34" s="859">
        <f t="shared" si="15"/>
        <v>17</v>
      </c>
      <c r="AW34" s="859">
        <f t="shared" si="6"/>
        <v>17</v>
      </c>
      <c r="AX34" s="859">
        <f t="shared" si="13"/>
        <v>0</v>
      </c>
      <c r="AY34" s="859">
        <f t="shared" si="10"/>
        <v>0</v>
      </c>
      <c r="AZ34" s="739"/>
    </row>
    <row r="35" spans="1:52" s="32" customFormat="1" ht="18.5" x14ac:dyDescent="0.35">
      <c r="A35" s="756" t="s">
        <v>545</v>
      </c>
      <c r="B35" s="24" t="s">
        <v>52</v>
      </c>
      <c r="C35" s="23"/>
      <c r="D35" s="18"/>
      <c r="E35" s="33"/>
      <c r="F35" s="23"/>
      <c r="G35" s="19"/>
      <c r="H35" s="23"/>
      <c r="I35" s="125">
        <f t="shared" si="11"/>
        <v>0</v>
      </c>
      <c r="J35" s="125"/>
      <c r="K35" s="125"/>
      <c r="L35" s="375"/>
      <c r="M35" s="125"/>
      <c r="N35" s="29"/>
      <c r="O35" s="29"/>
      <c r="P35" s="29"/>
      <c r="Q35" s="29"/>
      <c r="R35" s="29"/>
      <c r="S35" s="29"/>
      <c r="T35" s="29"/>
      <c r="U35" s="29"/>
      <c r="V35" s="29"/>
      <c r="W35" s="751">
        <f t="shared" si="8"/>
        <v>0</v>
      </c>
      <c r="X35" s="1098"/>
      <c r="Y35" s="886"/>
      <c r="Z35" s="867"/>
      <c r="AA35" s="847"/>
      <c r="AB35" s="867"/>
      <c r="AC35" s="850"/>
      <c r="AD35" s="850"/>
      <c r="AE35" s="850"/>
      <c r="AF35" s="870"/>
      <c r="AG35" s="870"/>
      <c r="AH35" s="870"/>
      <c r="AI35" s="870"/>
      <c r="AJ35" s="870"/>
      <c r="AK35" s="870"/>
      <c r="AL35" s="870"/>
      <c r="AM35" s="870"/>
      <c r="AN35" s="870"/>
      <c r="AO35" s="1110"/>
      <c r="AP35" s="870"/>
      <c r="AQ35" s="870"/>
      <c r="AR35" s="859"/>
      <c r="AS35" s="1111"/>
      <c r="AT35" s="859"/>
      <c r="AU35" s="859"/>
      <c r="AV35" s="859"/>
      <c r="AW35" s="859"/>
      <c r="AX35" s="859"/>
      <c r="AY35" s="859"/>
      <c r="AZ35" s="739"/>
    </row>
    <row r="36" spans="1:52" s="123" customFormat="1" ht="62" x14ac:dyDescent="0.35">
      <c r="A36" s="22">
        <v>22</v>
      </c>
      <c r="B36" s="109" t="s">
        <v>20</v>
      </c>
      <c r="C36" s="109" t="s">
        <v>50</v>
      </c>
      <c r="D36" s="18" t="s">
        <v>76</v>
      </c>
      <c r="E36" s="216" t="s">
        <v>439</v>
      </c>
      <c r="F36" s="19">
        <v>15</v>
      </c>
      <c r="G36" s="19" t="s">
        <v>133</v>
      </c>
      <c r="H36" s="19">
        <v>3</v>
      </c>
      <c r="I36" s="125">
        <f>F36+H36</f>
        <v>18</v>
      </c>
      <c r="J36" s="125"/>
      <c r="K36" s="125"/>
      <c r="L36" s="375"/>
      <c r="M36" s="125"/>
      <c r="N36" s="19" t="s">
        <v>350</v>
      </c>
      <c r="O36" s="78">
        <v>2</v>
      </c>
      <c r="P36" s="19"/>
      <c r="Q36" s="78"/>
      <c r="R36" s="78"/>
      <c r="S36" s="78"/>
      <c r="T36" s="78"/>
      <c r="U36" s="78"/>
      <c r="V36" s="78"/>
      <c r="W36" s="751">
        <f t="shared" si="8"/>
        <v>20</v>
      </c>
      <c r="X36" s="1098">
        <f t="shared" si="9"/>
        <v>3</v>
      </c>
      <c r="Y36" s="847" t="s">
        <v>162</v>
      </c>
      <c r="Z36" s="847">
        <v>17</v>
      </c>
      <c r="AA36" s="847" t="s">
        <v>133</v>
      </c>
      <c r="AB36" s="847">
        <v>3</v>
      </c>
      <c r="AC36" s="850">
        <f t="shared" si="0"/>
        <v>20</v>
      </c>
      <c r="AD36" s="850"/>
      <c r="AE36" s="850"/>
      <c r="AF36" s="848" t="s">
        <v>158</v>
      </c>
      <c r="AG36" s="859">
        <v>2</v>
      </c>
      <c r="AH36" s="848"/>
      <c r="AI36" s="859"/>
      <c r="AJ36" s="859"/>
      <c r="AK36" s="859"/>
      <c r="AL36" s="859"/>
      <c r="AM36" s="859"/>
      <c r="AN36" s="859"/>
      <c r="AO36" s="1110">
        <f t="shared" si="1"/>
        <v>22</v>
      </c>
      <c r="AP36" s="848"/>
      <c r="AQ36" s="859"/>
      <c r="AR36" s="859">
        <f t="shared" si="2"/>
        <v>18</v>
      </c>
      <c r="AS36" s="1111">
        <f t="shared" si="3"/>
        <v>20</v>
      </c>
      <c r="AT36" s="859">
        <f t="shared" si="4"/>
        <v>18</v>
      </c>
      <c r="AU36" s="859">
        <f t="shared" si="5"/>
        <v>38</v>
      </c>
      <c r="AV36" s="859" t="e">
        <f t="shared" si="15"/>
        <v>#VALUE!</v>
      </c>
      <c r="AW36" s="859" t="e">
        <f t="shared" si="6"/>
        <v>#VALUE!</v>
      </c>
      <c r="AX36" s="859">
        <f t="shared" si="13"/>
        <v>1</v>
      </c>
      <c r="AY36" s="859">
        <f t="shared" si="10"/>
        <v>2</v>
      </c>
      <c r="AZ36" s="739"/>
    </row>
    <row r="37" spans="1:52" s="32" customFormat="1" ht="72" x14ac:dyDescent="0.35">
      <c r="A37" s="22">
        <v>23</v>
      </c>
      <c r="B37" s="23" t="s">
        <v>22</v>
      </c>
      <c r="C37" s="23" t="s">
        <v>6</v>
      </c>
      <c r="D37" s="18" t="s">
        <v>76</v>
      </c>
      <c r="E37" s="33" t="s">
        <v>351</v>
      </c>
      <c r="F37" s="19">
        <v>14</v>
      </c>
      <c r="G37" s="19" t="s">
        <v>352</v>
      </c>
      <c r="H37" s="18">
        <v>4</v>
      </c>
      <c r="I37" s="125">
        <f>F37+H37</f>
        <v>18</v>
      </c>
      <c r="J37" s="125"/>
      <c r="K37" s="125"/>
      <c r="L37" s="375"/>
      <c r="M37" s="125"/>
      <c r="N37" s="19" t="s">
        <v>534</v>
      </c>
      <c r="O37" s="78">
        <v>4</v>
      </c>
      <c r="P37" s="19"/>
      <c r="Q37" s="29"/>
      <c r="R37" s="29"/>
      <c r="S37" s="29"/>
      <c r="T37" s="29"/>
      <c r="U37" s="29"/>
      <c r="V37" s="29"/>
      <c r="W37" s="751">
        <f t="shared" si="8"/>
        <v>22</v>
      </c>
      <c r="X37" s="1098">
        <f t="shared" si="9"/>
        <v>5</v>
      </c>
      <c r="Y37" s="886" t="s">
        <v>163</v>
      </c>
      <c r="Z37" s="847">
        <v>16</v>
      </c>
      <c r="AA37" s="847"/>
      <c r="AB37" s="847"/>
      <c r="AC37" s="850">
        <f t="shared" si="0"/>
        <v>16</v>
      </c>
      <c r="AD37" s="850"/>
      <c r="AE37" s="850"/>
      <c r="AF37" s="847" t="s">
        <v>159</v>
      </c>
      <c r="AG37" s="870">
        <v>4</v>
      </c>
      <c r="AH37" s="847"/>
      <c r="AI37" s="870"/>
      <c r="AJ37" s="870"/>
      <c r="AK37" s="870"/>
      <c r="AL37" s="870"/>
      <c r="AM37" s="870"/>
      <c r="AN37" s="870"/>
      <c r="AO37" s="1110">
        <f t="shared" si="1"/>
        <v>20</v>
      </c>
      <c r="AP37" s="867"/>
      <c r="AQ37" s="870"/>
      <c r="AR37" s="859">
        <f t="shared" si="2"/>
        <v>18</v>
      </c>
      <c r="AS37" s="1111">
        <f t="shared" si="3"/>
        <v>22</v>
      </c>
      <c r="AT37" s="859">
        <f t="shared" si="4"/>
        <v>18</v>
      </c>
      <c r="AU37" s="859">
        <f t="shared" si="5"/>
        <v>58</v>
      </c>
      <c r="AV37" s="859" t="e">
        <f t="shared" si="15"/>
        <v>#VALUE!</v>
      </c>
      <c r="AW37" s="859" t="e">
        <f t="shared" si="6"/>
        <v>#VALUE!</v>
      </c>
      <c r="AX37" s="859">
        <f t="shared" si="13"/>
        <v>1</v>
      </c>
      <c r="AY37" s="859">
        <f t="shared" si="10"/>
        <v>4</v>
      </c>
      <c r="AZ37" s="739"/>
    </row>
    <row r="38" spans="1:52" s="195" customFormat="1" ht="81.5" customHeight="1" x14ac:dyDescent="0.35">
      <c r="A38" s="22">
        <v>24</v>
      </c>
      <c r="B38" s="216" t="s">
        <v>23</v>
      </c>
      <c r="C38" s="109" t="s">
        <v>6</v>
      </c>
      <c r="D38" s="18" t="s">
        <v>76</v>
      </c>
      <c r="E38" s="216" t="s">
        <v>456</v>
      </c>
      <c r="F38" s="18">
        <v>16</v>
      </c>
      <c r="G38" s="19"/>
      <c r="H38" s="18"/>
      <c r="I38" s="125">
        <f>F38+H38</f>
        <v>16</v>
      </c>
      <c r="J38" s="125"/>
      <c r="K38" s="125"/>
      <c r="L38" s="375"/>
      <c r="M38" s="125"/>
      <c r="N38" s="19" t="s">
        <v>533</v>
      </c>
      <c r="O38" s="78">
        <v>2</v>
      </c>
      <c r="P38" s="109"/>
      <c r="Q38" s="757"/>
      <c r="R38" s="757"/>
      <c r="S38" s="757"/>
      <c r="T38" s="757"/>
      <c r="U38" s="757"/>
      <c r="V38" s="757"/>
      <c r="W38" s="751">
        <f t="shared" si="8"/>
        <v>18</v>
      </c>
      <c r="X38" s="1098">
        <f t="shared" si="9"/>
        <v>1</v>
      </c>
      <c r="Y38" s="903" t="s">
        <v>164</v>
      </c>
      <c r="Z38" s="904">
        <v>19</v>
      </c>
      <c r="AA38" s="903"/>
      <c r="AB38" s="904"/>
      <c r="AC38" s="906">
        <f t="shared" si="0"/>
        <v>19</v>
      </c>
      <c r="AD38" s="906"/>
      <c r="AE38" s="906"/>
      <c r="AF38" s="904" t="s">
        <v>160</v>
      </c>
      <c r="AG38" s="1112">
        <v>2</v>
      </c>
      <c r="AH38" s="904"/>
      <c r="AI38" s="1112"/>
      <c r="AJ38" s="1112"/>
      <c r="AK38" s="1112"/>
      <c r="AL38" s="1112"/>
      <c r="AM38" s="1112"/>
      <c r="AN38" s="1112"/>
      <c r="AO38" s="1117">
        <f t="shared" si="1"/>
        <v>21</v>
      </c>
      <c r="AP38" s="904"/>
      <c r="AQ38" s="1112"/>
      <c r="AR38" s="1112">
        <f t="shared" si="2"/>
        <v>16</v>
      </c>
      <c r="AS38" s="1118">
        <f t="shared" si="3"/>
        <v>18</v>
      </c>
      <c r="AT38" s="1112">
        <f t="shared" si="4"/>
        <v>16</v>
      </c>
      <c r="AU38" s="1112">
        <f t="shared" si="5"/>
        <v>2</v>
      </c>
      <c r="AV38" s="1112" t="e">
        <f t="shared" si="15"/>
        <v>#VALUE!</v>
      </c>
      <c r="AW38" s="1112" t="e">
        <f t="shared" si="6"/>
        <v>#VALUE!</v>
      </c>
      <c r="AX38" s="859">
        <f t="shared" si="13"/>
        <v>-1</v>
      </c>
      <c r="AY38" s="859">
        <f t="shared" si="10"/>
        <v>2</v>
      </c>
      <c r="AZ38" s="739"/>
    </row>
    <row r="39" spans="1:52" s="85" customFormat="1" ht="18.5" x14ac:dyDescent="0.35">
      <c r="A39" s="756" t="s">
        <v>546</v>
      </c>
      <c r="B39" s="24" t="s">
        <v>53</v>
      </c>
      <c r="C39" s="23"/>
      <c r="D39" s="18"/>
      <c r="E39" s="33"/>
      <c r="F39" s="23"/>
      <c r="G39" s="19"/>
      <c r="H39" s="23"/>
      <c r="I39" s="125">
        <f t="shared" si="11"/>
        <v>0</v>
      </c>
      <c r="J39" s="125"/>
      <c r="K39" s="125"/>
      <c r="L39" s="375"/>
      <c r="M39" s="125"/>
      <c r="N39" s="72"/>
      <c r="O39" s="72"/>
      <c r="P39" s="72"/>
      <c r="Q39" s="72"/>
      <c r="R39" s="72"/>
      <c r="S39" s="72"/>
      <c r="T39" s="72"/>
      <c r="U39" s="72"/>
      <c r="V39" s="72"/>
      <c r="W39" s="751">
        <f t="shared" si="8"/>
        <v>0</v>
      </c>
      <c r="X39" s="1098"/>
      <c r="Y39" s="886"/>
      <c r="Z39" s="867"/>
      <c r="AA39" s="847"/>
      <c r="AB39" s="867"/>
      <c r="AC39" s="850"/>
      <c r="AD39" s="850"/>
      <c r="AE39" s="850"/>
      <c r="AF39" s="914"/>
      <c r="AG39" s="914"/>
      <c r="AH39" s="914"/>
      <c r="AI39" s="914"/>
      <c r="AJ39" s="914"/>
      <c r="AK39" s="914"/>
      <c r="AL39" s="914"/>
      <c r="AM39" s="914"/>
      <c r="AN39" s="914"/>
      <c r="AO39" s="1110"/>
      <c r="AP39" s="914"/>
      <c r="AQ39" s="914"/>
      <c r="AR39" s="859"/>
      <c r="AS39" s="1111"/>
      <c r="AT39" s="859"/>
      <c r="AU39" s="859"/>
      <c r="AV39" s="859"/>
      <c r="AW39" s="859"/>
      <c r="AX39" s="859"/>
      <c r="AY39" s="859"/>
      <c r="AZ39" s="739"/>
    </row>
    <row r="40" spans="1:52" s="85" customFormat="1" ht="74.5" customHeight="1" x14ac:dyDescent="0.35">
      <c r="A40" s="22">
        <v>25</v>
      </c>
      <c r="B40" s="23" t="s">
        <v>24</v>
      </c>
      <c r="C40" s="23" t="s">
        <v>49</v>
      </c>
      <c r="D40" s="109" t="s">
        <v>77</v>
      </c>
      <c r="E40" s="216" t="s">
        <v>356</v>
      </c>
      <c r="F40" s="19">
        <v>10</v>
      </c>
      <c r="G40" s="19" t="s">
        <v>357</v>
      </c>
      <c r="H40" s="19">
        <v>5</v>
      </c>
      <c r="I40" s="128">
        <f t="shared" si="11"/>
        <v>15</v>
      </c>
      <c r="J40" s="19"/>
      <c r="K40" s="128"/>
      <c r="L40" s="128" t="s">
        <v>396</v>
      </c>
      <c r="M40" s="128">
        <v>3</v>
      </c>
      <c r="N40" s="779"/>
      <c r="O40" s="780"/>
      <c r="P40" s="212"/>
      <c r="Q40" s="72"/>
      <c r="R40" s="72"/>
      <c r="S40" s="72"/>
      <c r="T40" s="72"/>
      <c r="U40" s="72"/>
      <c r="V40" s="72"/>
      <c r="W40" s="751">
        <f t="shared" si="8"/>
        <v>18</v>
      </c>
      <c r="X40" s="1098">
        <f t="shared" si="9"/>
        <v>1</v>
      </c>
      <c r="Y40" s="903" t="s">
        <v>165</v>
      </c>
      <c r="Z40" s="847">
        <v>12</v>
      </c>
      <c r="AA40" s="847" t="s">
        <v>121</v>
      </c>
      <c r="AB40" s="847">
        <v>5</v>
      </c>
      <c r="AC40" s="850">
        <f t="shared" si="0"/>
        <v>17</v>
      </c>
      <c r="AD40" s="850"/>
      <c r="AE40" s="850"/>
      <c r="AF40" s="920" t="s">
        <v>166</v>
      </c>
      <c r="AG40" s="914">
        <v>4</v>
      </c>
      <c r="AH40" s="920"/>
      <c r="AI40" s="914"/>
      <c r="AJ40" s="914"/>
      <c r="AK40" s="914"/>
      <c r="AL40" s="914"/>
      <c r="AM40" s="914"/>
      <c r="AN40" s="914"/>
      <c r="AO40" s="1110">
        <f t="shared" si="1"/>
        <v>21</v>
      </c>
      <c r="AP40" s="886"/>
      <c r="AQ40" s="914"/>
      <c r="AR40" s="859">
        <f t="shared" si="2"/>
        <v>18</v>
      </c>
      <c r="AS40" s="1111">
        <f t="shared" si="3"/>
        <v>18</v>
      </c>
      <c r="AT40" s="859">
        <f t="shared" si="4"/>
        <v>18</v>
      </c>
      <c r="AU40" s="859">
        <f t="shared" si="5"/>
        <v>18</v>
      </c>
      <c r="AV40" s="859" t="e">
        <f t="shared" si="15"/>
        <v>#VALUE!</v>
      </c>
      <c r="AW40" s="859" t="e">
        <f t="shared" si="6"/>
        <v>#VALUE!</v>
      </c>
      <c r="AX40" s="859">
        <f t="shared" si="13"/>
        <v>1</v>
      </c>
      <c r="AY40" s="859">
        <f t="shared" si="10"/>
        <v>0</v>
      </c>
      <c r="AZ40" s="739"/>
    </row>
    <row r="41" spans="1:52" ht="73.5" customHeight="1" x14ac:dyDescent="0.45">
      <c r="A41" s="22">
        <v>26</v>
      </c>
      <c r="B41" s="23" t="s">
        <v>25</v>
      </c>
      <c r="C41" s="23" t="s">
        <v>6</v>
      </c>
      <c r="D41" s="109" t="s">
        <v>77</v>
      </c>
      <c r="E41" s="216" t="s">
        <v>358</v>
      </c>
      <c r="F41" s="19">
        <v>11</v>
      </c>
      <c r="G41" s="19"/>
      <c r="H41" s="19"/>
      <c r="I41" s="128">
        <f t="shared" si="11"/>
        <v>11</v>
      </c>
      <c r="J41" s="19"/>
      <c r="K41" s="128"/>
      <c r="L41" s="771" t="s">
        <v>457</v>
      </c>
      <c r="M41" s="128">
        <v>6</v>
      </c>
      <c r="N41" s="72"/>
      <c r="O41" s="72"/>
      <c r="P41" s="72"/>
      <c r="Q41" s="72"/>
      <c r="R41" s="782"/>
      <c r="S41" s="782"/>
      <c r="T41" s="782"/>
      <c r="U41" s="782"/>
      <c r="V41" s="782"/>
      <c r="W41" s="751">
        <f t="shared" si="8"/>
        <v>17</v>
      </c>
      <c r="X41" s="1098">
        <f t="shared" si="9"/>
        <v>0</v>
      </c>
      <c r="Y41" s="886" t="s">
        <v>220</v>
      </c>
      <c r="Z41" s="847">
        <v>11</v>
      </c>
      <c r="AA41" s="847" t="s">
        <v>167</v>
      </c>
      <c r="AB41" s="847">
        <v>3</v>
      </c>
      <c r="AC41" s="850">
        <f t="shared" si="0"/>
        <v>14</v>
      </c>
      <c r="AD41" s="850" t="s">
        <v>209</v>
      </c>
      <c r="AE41" s="850">
        <v>3</v>
      </c>
      <c r="AF41" s="914"/>
      <c r="AG41" s="914"/>
      <c r="AH41" s="914"/>
      <c r="AI41" s="914"/>
      <c r="AJ41" s="914"/>
      <c r="AK41" s="914"/>
      <c r="AL41" s="914"/>
      <c r="AM41" s="914"/>
      <c r="AN41" s="914"/>
      <c r="AO41" s="1110">
        <f t="shared" si="1"/>
        <v>17</v>
      </c>
      <c r="AP41" s="900"/>
      <c r="AQ41" s="933"/>
      <c r="AR41" s="859">
        <f t="shared" si="2"/>
        <v>17</v>
      </c>
      <c r="AS41" s="1111">
        <f t="shared" si="3"/>
        <v>17</v>
      </c>
      <c r="AT41" s="859">
        <f t="shared" si="4"/>
        <v>17</v>
      </c>
      <c r="AU41" s="859">
        <f t="shared" si="5"/>
        <v>0</v>
      </c>
      <c r="AV41" s="859" t="e">
        <f t="shared" si="15"/>
        <v>#VALUE!</v>
      </c>
      <c r="AW41" s="859" t="e">
        <f t="shared" si="6"/>
        <v>#VALUE!</v>
      </c>
      <c r="AX41" s="859">
        <f t="shared" si="13"/>
        <v>0</v>
      </c>
      <c r="AY41" s="859">
        <f t="shared" si="10"/>
        <v>0</v>
      </c>
      <c r="AZ41" s="739"/>
    </row>
    <row r="42" spans="1:52" s="112" customFormat="1" ht="54" x14ac:dyDescent="0.35">
      <c r="A42" s="22">
        <v>27</v>
      </c>
      <c r="B42" s="740" t="s">
        <v>223</v>
      </c>
      <c r="C42" s="109" t="s">
        <v>6</v>
      </c>
      <c r="D42" s="109" t="s">
        <v>77</v>
      </c>
      <c r="E42" s="222" t="s">
        <v>359</v>
      </c>
      <c r="F42" s="111">
        <v>9</v>
      </c>
      <c r="G42" s="19" t="s">
        <v>360</v>
      </c>
      <c r="H42" s="111">
        <v>4</v>
      </c>
      <c r="I42" s="128">
        <f t="shared" si="11"/>
        <v>13</v>
      </c>
      <c r="J42" s="19"/>
      <c r="K42" s="128"/>
      <c r="L42" s="771" t="s">
        <v>393</v>
      </c>
      <c r="M42" s="128">
        <v>3</v>
      </c>
      <c r="N42" s="784"/>
      <c r="O42" s="72"/>
      <c r="P42" s="111"/>
      <c r="Q42" s="72"/>
      <c r="R42" s="111"/>
      <c r="S42" s="111"/>
      <c r="T42" s="111"/>
      <c r="U42" s="111"/>
      <c r="V42" s="111"/>
      <c r="W42" s="751">
        <f t="shared" si="8"/>
        <v>16</v>
      </c>
      <c r="X42" s="1098">
        <f t="shared" si="9"/>
        <v>-1</v>
      </c>
      <c r="Y42" s="903" t="s">
        <v>216</v>
      </c>
      <c r="Z42" s="848">
        <v>12</v>
      </c>
      <c r="AA42" s="848" t="s">
        <v>168</v>
      </c>
      <c r="AB42" s="848">
        <v>4</v>
      </c>
      <c r="AC42" s="850">
        <f t="shared" si="0"/>
        <v>16</v>
      </c>
      <c r="AD42" s="850" t="s">
        <v>208</v>
      </c>
      <c r="AE42" s="850">
        <v>3</v>
      </c>
      <c r="AF42" s="848"/>
      <c r="AG42" s="914"/>
      <c r="AH42" s="848"/>
      <c r="AI42" s="914"/>
      <c r="AJ42" s="914"/>
      <c r="AK42" s="914"/>
      <c r="AL42" s="914"/>
      <c r="AM42" s="914"/>
      <c r="AN42" s="914"/>
      <c r="AO42" s="1110">
        <f t="shared" si="1"/>
        <v>19</v>
      </c>
      <c r="AP42" s="848"/>
      <c r="AQ42" s="848"/>
      <c r="AR42" s="859">
        <f t="shared" si="2"/>
        <v>16</v>
      </c>
      <c r="AS42" s="1111">
        <f t="shared" si="3"/>
        <v>16</v>
      </c>
      <c r="AT42" s="859">
        <f t="shared" si="4"/>
        <v>16</v>
      </c>
      <c r="AU42" s="859">
        <f t="shared" si="5"/>
        <v>-18</v>
      </c>
      <c r="AV42" s="859" t="e">
        <f t="shared" si="15"/>
        <v>#VALUE!</v>
      </c>
      <c r="AW42" s="859" t="e">
        <f t="shared" si="6"/>
        <v>#VALUE!</v>
      </c>
      <c r="AX42" s="859">
        <f t="shared" si="13"/>
        <v>-1</v>
      </c>
      <c r="AY42" s="859">
        <f t="shared" si="10"/>
        <v>0</v>
      </c>
      <c r="AZ42" s="739"/>
    </row>
    <row r="43" spans="1:52" s="90" customFormat="1" ht="18.5" x14ac:dyDescent="0.35">
      <c r="A43" s="756" t="s">
        <v>547</v>
      </c>
      <c r="B43" s="24" t="s">
        <v>102</v>
      </c>
      <c r="C43" s="24"/>
      <c r="D43" s="756"/>
      <c r="E43" s="33"/>
      <c r="F43" s="23"/>
      <c r="G43" s="19"/>
      <c r="H43" s="23"/>
      <c r="I43" s="125">
        <f t="shared" si="11"/>
        <v>0</v>
      </c>
      <c r="J43" s="125"/>
      <c r="K43" s="125"/>
      <c r="L43" s="125"/>
      <c r="M43" s="125"/>
      <c r="N43" s="87"/>
      <c r="O43" s="87"/>
      <c r="P43" s="87"/>
      <c r="Q43" s="87"/>
      <c r="R43" s="87"/>
      <c r="S43" s="87"/>
      <c r="T43" s="87"/>
      <c r="U43" s="87"/>
      <c r="V43" s="87"/>
      <c r="W43" s="751">
        <f t="shared" si="8"/>
        <v>0</v>
      </c>
      <c r="X43" s="1098"/>
      <c r="Y43" s="886"/>
      <c r="Z43" s="887"/>
      <c r="AA43" s="847"/>
      <c r="AB43" s="887"/>
      <c r="AC43" s="850"/>
      <c r="AD43" s="850"/>
      <c r="AE43" s="850"/>
      <c r="AF43" s="888"/>
      <c r="AG43" s="888"/>
      <c r="AH43" s="888"/>
      <c r="AI43" s="888"/>
      <c r="AJ43" s="888"/>
      <c r="AK43" s="888"/>
      <c r="AL43" s="888"/>
      <c r="AM43" s="888"/>
      <c r="AN43" s="888"/>
      <c r="AO43" s="1110"/>
      <c r="AP43" s="888"/>
      <c r="AQ43" s="888"/>
      <c r="AR43" s="859"/>
      <c r="AS43" s="1111"/>
      <c r="AT43" s="859"/>
      <c r="AU43" s="859"/>
      <c r="AV43" s="859"/>
      <c r="AW43" s="859"/>
      <c r="AX43" s="859"/>
      <c r="AY43" s="859"/>
      <c r="AZ43" s="739"/>
    </row>
    <row r="44" spans="1:52" s="123" customFormat="1" ht="72" x14ac:dyDescent="0.35">
      <c r="A44" s="18">
        <v>28</v>
      </c>
      <c r="B44" s="109" t="s">
        <v>38</v>
      </c>
      <c r="C44" s="18" t="s">
        <v>6</v>
      </c>
      <c r="D44" s="19" t="s">
        <v>84</v>
      </c>
      <c r="E44" s="216" t="s">
        <v>362</v>
      </c>
      <c r="F44" s="19">
        <v>10</v>
      </c>
      <c r="G44" s="19" t="s">
        <v>363</v>
      </c>
      <c r="H44" s="19">
        <v>4</v>
      </c>
      <c r="I44" s="125">
        <f t="shared" si="11"/>
        <v>14</v>
      </c>
      <c r="J44" s="125"/>
      <c r="K44" s="125"/>
      <c r="L44" s="125" t="s">
        <v>392</v>
      </c>
      <c r="M44" s="125">
        <v>3</v>
      </c>
      <c r="N44" s="78"/>
      <c r="O44" s="78"/>
      <c r="P44" s="755" t="s">
        <v>420</v>
      </c>
      <c r="Q44" s="18">
        <v>8</v>
      </c>
      <c r="R44" s="78"/>
      <c r="S44" s="78"/>
      <c r="T44" s="78"/>
      <c r="U44" s="78"/>
      <c r="V44" s="78"/>
      <c r="W44" s="751">
        <f t="shared" si="8"/>
        <v>25</v>
      </c>
      <c r="X44" s="1098">
        <f t="shared" si="9"/>
        <v>8</v>
      </c>
      <c r="Y44" s="847" t="s">
        <v>155</v>
      </c>
      <c r="Z44" s="848">
        <v>8</v>
      </c>
      <c r="AA44" s="847" t="s">
        <v>156</v>
      </c>
      <c r="AB44" s="848">
        <v>4</v>
      </c>
      <c r="AC44" s="850">
        <f t="shared" si="0"/>
        <v>12</v>
      </c>
      <c r="AD44" s="865" t="s">
        <v>205</v>
      </c>
      <c r="AE44" s="850">
        <v>6</v>
      </c>
      <c r="AF44" s="859"/>
      <c r="AG44" s="859"/>
      <c r="AH44" s="847"/>
      <c r="AI44" s="848"/>
      <c r="AJ44" s="859"/>
      <c r="AK44" s="859"/>
      <c r="AL44" s="859"/>
      <c r="AM44" s="859"/>
      <c r="AN44" s="859"/>
      <c r="AO44" s="1110">
        <f t="shared" si="1"/>
        <v>18</v>
      </c>
      <c r="AP44" s="1119" t="s">
        <v>157</v>
      </c>
      <c r="AQ44" s="859"/>
      <c r="AR44" s="859">
        <f t="shared" si="2"/>
        <v>17</v>
      </c>
      <c r="AS44" s="1111">
        <f t="shared" si="3"/>
        <v>17</v>
      </c>
      <c r="AT44" s="859">
        <f t="shared" si="4"/>
        <v>17</v>
      </c>
      <c r="AU44" s="859">
        <f t="shared" si="5"/>
        <v>8</v>
      </c>
      <c r="AV44" s="859">
        <f>(((AC44+AE44)*17)-(17*17))+(AG44*17)+AI44+AJ44+AK44+AL44+AM44+AN44</f>
        <v>17</v>
      </c>
      <c r="AW44" s="859">
        <f t="shared" si="6"/>
        <v>25</v>
      </c>
      <c r="AX44" s="859">
        <f t="shared" si="13"/>
        <v>8</v>
      </c>
      <c r="AY44" s="859">
        <f t="shared" si="10"/>
        <v>0</v>
      </c>
      <c r="AZ44" s="739"/>
    </row>
    <row r="45" spans="1:52" s="123" customFormat="1" ht="31" x14ac:dyDescent="0.35">
      <c r="A45" s="18">
        <v>29</v>
      </c>
      <c r="B45" s="109" t="s">
        <v>244</v>
      </c>
      <c r="C45" s="18" t="s">
        <v>6</v>
      </c>
      <c r="D45" s="19" t="s">
        <v>84</v>
      </c>
      <c r="E45" s="216" t="s">
        <v>364</v>
      </c>
      <c r="F45" s="19">
        <v>10</v>
      </c>
      <c r="G45" s="19" t="s">
        <v>365</v>
      </c>
      <c r="H45" s="19">
        <v>4</v>
      </c>
      <c r="I45" s="125">
        <f t="shared" si="11"/>
        <v>14</v>
      </c>
      <c r="J45" s="125"/>
      <c r="K45" s="125"/>
      <c r="L45" s="125" t="s">
        <v>395</v>
      </c>
      <c r="M45" s="125">
        <v>3</v>
      </c>
      <c r="N45" s="78"/>
      <c r="O45" s="78"/>
      <c r="P45" s="755" t="s">
        <v>421</v>
      </c>
      <c r="Q45" s="18">
        <v>7</v>
      </c>
      <c r="R45" s="78"/>
      <c r="S45" s="78"/>
      <c r="T45" s="78"/>
      <c r="U45" s="78"/>
      <c r="V45" s="78"/>
      <c r="W45" s="751">
        <f t="shared" si="8"/>
        <v>24</v>
      </c>
      <c r="X45" s="1098">
        <f t="shared" si="9"/>
        <v>7</v>
      </c>
      <c r="Y45" s="847"/>
      <c r="Z45" s="848"/>
      <c r="AA45" s="847"/>
      <c r="AB45" s="848"/>
      <c r="AC45" s="850"/>
      <c r="AD45" s="865"/>
      <c r="AE45" s="850"/>
      <c r="AF45" s="859"/>
      <c r="AG45" s="859"/>
      <c r="AH45" s="847"/>
      <c r="AI45" s="848"/>
      <c r="AJ45" s="859"/>
      <c r="AK45" s="859"/>
      <c r="AL45" s="859"/>
      <c r="AM45" s="859"/>
      <c r="AN45" s="859"/>
      <c r="AO45" s="1110"/>
      <c r="AP45" s="1119"/>
      <c r="AQ45" s="859"/>
      <c r="AR45" s="859"/>
      <c r="AS45" s="1111"/>
      <c r="AT45" s="859"/>
      <c r="AU45" s="859"/>
      <c r="AV45" s="859"/>
      <c r="AW45" s="859"/>
      <c r="AX45" s="859">
        <f t="shared" si="13"/>
        <v>7</v>
      </c>
      <c r="AY45" s="859">
        <f t="shared" si="10"/>
        <v>0</v>
      </c>
      <c r="AZ45" s="739"/>
    </row>
    <row r="46" spans="1:52" s="32" customFormat="1" ht="18.5" x14ac:dyDescent="0.35">
      <c r="A46" s="756" t="s">
        <v>8</v>
      </c>
      <c r="B46" s="24" t="s">
        <v>54</v>
      </c>
      <c r="C46" s="29"/>
      <c r="D46" s="18"/>
      <c r="E46" s="33"/>
      <c r="F46" s="23"/>
      <c r="G46" s="19"/>
      <c r="H46" s="23"/>
      <c r="I46" s="125">
        <f t="shared" si="11"/>
        <v>0</v>
      </c>
      <c r="J46" s="125"/>
      <c r="K46" s="125"/>
      <c r="L46" s="125"/>
      <c r="M46" s="125"/>
      <c r="N46" s="29"/>
      <c r="O46" s="29"/>
      <c r="P46" s="29"/>
      <c r="Q46" s="29"/>
      <c r="R46" s="29"/>
      <c r="S46" s="29"/>
      <c r="T46" s="29"/>
      <c r="U46" s="29"/>
      <c r="V46" s="29"/>
      <c r="W46" s="751"/>
      <c r="X46" s="1098"/>
      <c r="Y46" s="886"/>
      <c r="Z46" s="867"/>
      <c r="AA46" s="847"/>
      <c r="AB46" s="867"/>
      <c r="AC46" s="850"/>
      <c r="AD46" s="850"/>
      <c r="AE46" s="850"/>
      <c r="AF46" s="870"/>
      <c r="AG46" s="870"/>
      <c r="AH46" s="870"/>
      <c r="AI46" s="870"/>
      <c r="AJ46" s="870"/>
      <c r="AK46" s="870"/>
      <c r="AL46" s="870"/>
      <c r="AM46" s="870"/>
      <c r="AN46" s="870"/>
      <c r="AO46" s="1110"/>
      <c r="AP46" s="870"/>
      <c r="AQ46" s="870"/>
      <c r="AR46" s="859"/>
      <c r="AS46" s="1111"/>
      <c r="AT46" s="859"/>
      <c r="AU46" s="859"/>
      <c r="AV46" s="859"/>
      <c r="AW46" s="859"/>
      <c r="AX46" s="859"/>
      <c r="AY46" s="859"/>
      <c r="AZ46" s="739"/>
    </row>
    <row r="47" spans="1:52" s="32" customFormat="1" ht="46.5" x14ac:dyDescent="0.35">
      <c r="A47" s="22">
        <v>30</v>
      </c>
      <c r="B47" s="23" t="s">
        <v>28</v>
      </c>
      <c r="C47" s="23" t="s">
        <v>50</v>
      </c>
      <c r="D47" s="18" t="s">
        <v>72</v>
      </c>
      <c r="E47" s="284" t="s">
        <v>576</v>
      </c>
      <c r="F47" s="76">
        <v>9</v>
      </c>
      <c r="G47" s="77" t="s">
        <v>138</v>
      </c>
      <c r="H47" s="76">
        <v>3</v>
      </c>
      <c r="I47" s="125">
        <f t="shared" si="11"/>
        <v>12</v>
      </c>
      <c r="J47" s="125"/>
      <c r="K47" s="125"/>
      <c r="L47" s="128"/>
      <c r="M47" s="128"/>
      <c r="N47" s="33" t="s">
        <v>406</v>
      </c>
      <c r="O47" s="786">
        <v>6</v>
      </c>
      <c r="P47" s="787"/>
      <c r="Q47" s="18"/>
      <c r="R47" s="786">
        <v>0</v>
      </c>
      <c r="S47" s="786">
        <v>0</v>
      </c>
      <c r="T47" s="786">
        <v>0</v>
      </c>
      <c r="U47" s="786">
        <v>0</v>
      </c>
      <c r="V47" s="786">
        <v>0</v>
      </c>
      <c r="W47" s="751">
        <f t="shared" si="8"/>
        <v>18</v>
      </c>
      <c r="X47" s="1098">
        <f t="shared" si="9"/>
        <v>1</v>
      </c>
      <c r="Y47" s="886"/>
      <c r="Z47" s="848"/>
      <c r="AA47" s="847"/>
      <c r="AB47" s="848"/>
      <c r="AC47" s="850">
        <f t="shared" si="0"/>
        <v>0</v>
      </c>
      <c r="AD47" s="862"/>
      <c r="AE47" s="862"/>
      <c r="AF47" s="886"/>
      <c r="AG47" s="870"/>
      <c r="AH47" s="886"/>
      <c r="AI47" s="870"/>
      <c r="AJ47" s="870">
        <v>0</v>
      </c>
      <c r="AK47" s="870">
        <v>0</v>
      </c>
      <c r="AL47" s="870">
        <v>0</v>
      </c>
      <c r="AM47" s="870">
        <v>0</v>
      </c>
      <c r="AN47" s="870"/>
      <c r="AO47" s="1110">
        <f t="shared" si="1"/>
        <v>0</v>
      </c>
      <c r="AP47" s="1120"/>
      <c r="AQ47" s="870"/>
      <c r="AR47" s="859">
        <f t="shared" si="2"/>
        <v>12</v>
      </c>
      <c r="AS47" s="1111">
        <f t="shared" si="3"/>
        <v>18</v>
      </c>
      <c r="AT47" s="859">
        <f t="shared" si="4"/>
        <v>12</v>
      </c>
      <c r="AU47" s="859">
        <f t="shared" si="5"/>
        <v>-30</v>
      </c>
      <c r="AV47" s="859" t="e">
        <f t="shared" ref="AV47:AV54" si="16">L47+N47+(P47*10)+R47+S47+T47+U47+V47+W47</f>
        <v>#VALUE!</v>
      </c>
      <c r="AW47" s="859" t="e">
        <f t="shared" si="6"/>
        <v>#VALUE!</v>
      </c>
      <c r="AX47" s="859">
        <f t="shared" si="13"/>
        <v>-5</v>
      </c>
      <c r="AY47" s="859">
        <f t="shared" si="10"/>
        <v>6</v>
      </c>
      <c r="AZ47" s="739"/>
    </row>
    <row r="48" spans="1:52" s="32" customFormat="1" ht="31" x14ac:dyDescent="0.35">
      <c r="A48" s="22">
        <v>31</v>
      </c>
      <c r="B48" s="23" t="s">
        <v>26</v>
      </c>
      <c r="C48" s="23" t="s">
        <v>6</v>
      </c>
      <c r="D48" s="18" t="s">
        <v>72</v>
      </c>
      <c r="E48" s="284" t="s">
        <v>575</v>
      </c>
      <c r="F48" s="76">
        <v>18</v>
      </c>
      <c r="G48" s="77">
        <v>0</v>
      </c>
      <c r="H48" s="76">
        <v>0</v>
      </c>
      <c r="I48" s="125">
        <f t="shared" si="11"/>
        <v>18</v>
      </c>
      <c r="J48" s="125"/>
      <c r="K48" s="125"/>
      <c r="L48" s="128"/>
      <c r="M48" s="128"/>
      <c r="N48" s="789" t="s">
        <v>459</v>
      </c>
      <c r="O48" s="786">
        <v>4</v>
      </c>
      <c r="P48" s="19"/>
      <c r="Q48" s="18"/>
      <c r="R48" s="786">
        <v>0</v>
      </c>
      <c r="S48" s="786">
        <v>0</v>
      </c>
      <c r="T48" s="786">
        <v>0</v>
      </c>
      <c r="U48" s="786">
        <v>0</v>
      </c>
      <c r="V48" s="786">
        <v>0</v>
      </c>
      <c r="W48" s="751">
        <f t="shared" si="8"/>
        <v>22</v>
      </c>
      <c r="X48" s="1098">
        <f t="shared" si="9"/>
        <v>5</v>
      </c>
      <c r="Y48" s="886"/>
      <c r="Z48" s="848"/>
      <c r="AA48" s="847"/>
      <c r="AB48" s="848"/>
      <c r="AC48" s="850">
        <f t="shared" si="0"/>
        <v>0</v>
      </c>
      <c r="AD48" s="862"/>
      <c r="AE48" s="862"/>
      <c r="AF48" s="1120"/>
      <c r="AG48" s="870"/>
      <c r="AH48" s="1120"/>
      <c r="AI48" s="870"/>
      <c r="AJ48" s="870">
        <v>0</v>
      </c>
      <c r="AK48" s="870">
        <v>0</v>
      </c>
      <c r="AL48" s="870">
        <v>0</v>
      </c>
      <c r="AM48" s="870">
        <v>0</v>
      </c>
      <c r="AN48" s="870">
        <v>0</v>
      </c>
      <c r="AO48" s="1110">
        <f t="shared" si="1"/>
        <v>0</v>
      </c>
      <c r="AP48" s="870"/>
      <c r="AQ48" s="870"/>
      <c r="AR48" s="859">
        <f t="shared" si="2"/>
        <v>18</v>
      </c>
      <c r="AS48" s="1111">
        <f t="shared" si="3"/>
        <v>22</v>
      </c>
      <c r="AT48" s="859">
        <f t="shared" si="4"/>
        <v>18</v>
      </c>
      <c r="AU48" s="859">
        <f t="shared" si="5"/>
        <v>58</v>
      </c>
      <c r="AV48" s="859" t="e">
        <f t="shared" si="16"/>
        <v>#VALUE!</v>
      </c>
      <c r="AW48" s="859" t="e">
        <f t="shared" si="6"/>
        <v>#VALUE!</v>
      </c>
      <c r="AX48" s="859">
        <f t="shared" si="13"/>
        <v>1</v>
      </c>
      <c r="AY48" s="859">
        <f t="shared" si="10"/>
        <v>4</v>
      </c>
      <c r="AZ48" s="739"/>
    </row>
    <row r="49" spans="1:52" s="5" customFormat="1" ht="31" x14ac:dyDescent="0.4">
      <c r="A49" s="22">
        <v>32</v>
      </c>
      <c r="B49" s="23" t="s">
        <v>27</v>
      </c>
      <c r="C49" s="23" t="s">
        <v>6</v>
      </c>
      <c r="D49" s="18" t="s">
        <v>72</v>
      </c>
      <c r="E49" s="284" t="s">
        <v>584</v>
      </c>
      <c r="F49" s="76">
        <v>14</v>
      </c>
      <c r="G49" s="77">
        <v>0</v>
      </c>
      <c r="H49" s="76">
        <v>0</v>
      </c>
      <c r="I49" s="125">
        <f t="shared" si="11"/>
        <v>14</v>
      </c>
      <c r="J49" s="125"/>
      <c r="K49" s="125"/>
      <c r="L49" s="128"/>
      <c r="M49" s="128"/>
      <c r="N49" s="789" t="s">
        <v>441</v>
      </c>
      <c r="O49" s="786">
        <v>4</v>
      </c>
      <c r="P49" s="33"/>
      <c r="Q49" s="18"/>
      <c r="R49" s="790">
        <v>0</v>
      </c>
      <c r="S49" s="790">
        <v>0</v>
      </c>
      <c r="T49" s="790">
        <v>0</v>
      </c>
      <c r="U49" s="790">
        <v>0</v>
      </c>
      <c r="V49" s="790">
        <v>0</v>
      </c>
      <c r="W49" s="751">
        <f t="shared" si="8"/>
        <v>18</v>
      </c>
      <c r="X49" s="1098">
        <f t="shared" si="9"/>
        <v>1</v>
      </c>
      <c r="Y49" s="900"/>
      <c r="Z49" s="848"/>
      <c r="AA49" s="847"/>
      <c r="AB49" s="848"/>
      <c r="AC49" s="850">
        <f t="shared" si="0"/>
        <v>0</v>
      </c>
      <c r="AD49" s="862"/>
      <c r="AE49" s="862"/>
      <c r="AF49" s="1104"/>
      <c r="AG49" s="841"/>
      <c r="AH49" s="1104"/>
      <c r="AI49" s="841"/>
      <c r="AJ49" s="841">
        <v>0</v>
      </c>
      <c r="AK49" s="841">
        <v>0</v>
      </c>
      <c r="AL49" s="841">
        <v>0</v>
      </c>
      <c r="AM49" s="841">
        <v>0</v>
      </c>
      <c r="AN49" s="841">
        <v>0</v>
      </c>
      <c r="AO49" s="1110">
        <f t="shared" si="1"/>
        <v>0</v>
      </c>
      <c r="AP49" s="841"/>
      <c r="AQ49" s="841"/>
      <c r="AR49" s="859">
        <f t="shared" si="2"/>
        <v>14</v>
      </c>
      <c r="AS49" s="1111">
        <f t="shared" si="3"/>
        <v>18</v>
      </c>
      <c r="AT49" s="859">
        <f t="shared" si="4"/>
        <v>14</v>
      </c>
      <c r="AU49" s="859">
        <f t="shared" si="5"/>
        <v>-14</v>
      </c>
      <c r="AV49" s="859" t="e">
        <f t="shared" si="16"/>
        <v>#VALUE!</v>
      </c>
      <c r="AW49" s="859" t="e">
        <f t="shared" si="6"/>
        <v>#VALUE!</v>
      </c>
      <c r="AX49" s="859">
        <f t="shared" si="13"/>
        <v>-3</v>
      </c>
      <c r="AY49" s="859">
        <f t="shared" si="10"/>
        <v>4</v>
      </c>
      <c r="AZ49" s="739"/>
    </row>
    <row r="50" spans="1:52" s="32" customFormat="1" ht="53" customHeight="1" x14ac:dyDescent="0.35">
      <c r="A50" s="22">
        <v>33</v>
      </c>
      <c r="B50" s="23" t="s">
        <v>59</v>
      </c>
      <c r="C50" s="23" t="s">
        <v>6</v>
      </c>
      <c r="D50" s="18" t="s">
        <v>72</v>
      </c>
      <c r="E50" s="292" t="s">
        <v>585</v>
      </c>
      <c r="F50" s="76">
        <v>14</v>
      </c>
      <c r="G50" s="76">
        <v>0</v>
      </c>
      <c r="H50" s="76">
        <v>0</v>
      </c>
      <c r="I50" s="125">
        <f t="shared" si="11"/>
        <v>14</v>
      </c>
      <c r="J50" s="125"/>
      <c r="K50" s="125"/>
      <c r="L50" s="128"/>
      <c r="M50" s="128"/>
      <c r="N50" s="789"/>
      <c r="O50" s="786"/>
      <c r="P50" s="787"/>
      <c r="Q50" s="18"/>
      <c r="R50" s="786">
        <v>0</v>
      </c>
      <c r="S50" s="786">
        <v>0</v>
      </c>
      <c r="T50" s="786">
        <v>0</v>
      </c>
      <c r="U50" s="786">
        <v>0</v>
      </c>
      <c r="V50" s="786">
        <v>0</v>
      </c>
      <c r="W50" s="751">
        <f t="shared" si="8"/>
        <v>14</v>
      </c>
      <c r="X50" s="1098">
        <f>W50-14</f>
        <v>0</v>
      </c>
      <c r="Y50" s="886"/>
      <c r="Z50" s="848"/>
      <c r="AA50" s="848"/>
      <c r="AB50" s="848"/>
      <c r="AC50" s="850">
        <f t="shared" si="0"/>
        <v>0</v>
      </c>
      <c r="AD50" s="862"/>
      <c r="AE50" s="862"/>
      <c r="AF50" s="1120"/>
      <c r="AG50" s="870"/>
      <c r="AH50" s="1120"/>
      <c r="AI50" s="870"/>
      <c r="AJ50" s="870">
        <v>0</v>
      </c>
      <c r="AK50" s="870">
        <v>0</v>
      </c>
      <c r="AL50" s="870">
        <v>0</v>
      </c>
      <c r="AM50" s="870">
        <v>0</v>
      </c>
      <c r="AN50" s="870"/>
      <c r="AO50" s="1110">
        <f t="shared" si="1"/>
        <v>0</v>
      </c>
      <c r="AP50" s="886" t="s">
        <v>139</v>
      </c>
      <c r="AQ50" s="870"/>
      <c r="AR50" s="859">
        <f t="shared" si="2"/>
        <v>14</v>
      </c>
      <c r="AS50" s="1111">
        <f t="shared" si="3"/>
        <v>14</v>
      </c>
      <c r="AT50" s="859">
        <f t="shared" si="4"/>
        <v>14</v>
      </c>
      <c r="AU50" s="859">
        <f t="shared" si="5"/>
        <v>-54</v>
      </c>
      <c r="AV50" s="859">
        <f t="shared" si="16"/>
        <v>14</v>
      </c>
      <c r="AW50" s="859">
        <f t="shared" si="6"/>
        <v>-40</v>
      </c>
      <c r="AX50" s="859">
        <f>(I50+K50+M50+Q50)-14</f>
        <v>0</v>
      </c>
      <c r="AY50" s="859">
        <f t="shared" si="10"/>
        <v>0</v>
      </c>
      <c r="AZ50" s="739" t="s">
        <v>587</v>
      </c>
    </row>
    <row r="51" spans="1:52" s="32" customFormat="1" ht="31" x14ac:dyDescent="0.35">
      <c r="A51" s="22">
        <v>34</v>
      </c>
      <c r="B51" s="23" t="s">
        <v>242</v>
      </c>
      <c r="C51" s="23" t="s">
        <v>6</v>
      </c>
      <c r="D51" s="18" t="s">
        <v>72</v>
      </c>
      <c r="E51" s="284" t="s">
        <v>405</v>
      </c>
      <c r="F51" s="76">
        <v>17</v>
      </c>
      <c r="G51" s="76">
        <v>0</v>
      </c>
      <c r="H51" s="76">
        <v>0</v>
      </c>
      <c r="I51" s="125">
        <f t="shared" si="11"/>
        <v>17</v>
      </c>
      <c r="J51" s="125"/>
      <c r="K51" s="125"/>
      <c r="L51" s="128"/>
      <c r="M51" s="128"/>
      <c r="N51" s="789" t="s">
        <v>350</v>
      </c>
      <c r="O51" s="786">
        <v>2</v>
      </c>
      <c r="P51" s="787"/>
      <c r="Q51" s="18"/>
      <c r="R51" s="786"/>
      <c r="S51" s="786"/>
      <c r="T51" s="786"/>
      <c r="U51" s="786"/>
      <c r="V51" s="786"/>
      <c r="W51" s="751">
        <f t="shared" si="8"/>
        <v>19</v>
      </c>
      <c r="X51" s="1098">
        <f t="shared" si="9"/>
        <v>2</v>
      </c>
      <c r="Y51" s="886"/>
      <c r="Z51" s="848"/>
      <c r="AA51" s="848"/>
      <c r="AB51" s="848"/>
      <c r="AC51" s="850"/>
      <c r="AD51" s="862"/>
      <c r="AE51" s="862"/>
      <c r="AF51" s="1120"/>
      <c r="AG51" s="870"/>
      <c r="AH51" s="1120"/>
      <c r="AI51" s="870"/>
      <c r="AJ51" s="870"/>
      <c r="AK51" s="870"/>
      <c r="AL51" s="870"/>
      <c r="AM51" s="870"/>
      <c r="AN51" s="870"/>
      <c r="AO51" s="1110"/>
      <c r="AP51" s="886"/>
      <c r="AQ51" s="870"/>
      <c r="AR51" s="859"/>
      <c r="AS51" s="1111"/>
      <c r="AT51" s="859"/>
      <c r="AU51" s="859"/>
      <c r="AV51" s="859"/>
      <c r="AW51" s="859"/>
      <c r="AX51" s="859">
        <f t="shared" si="13"/>
        <v>0</v>
      </c>
      <c r="AY51" s="859">
        <f t="shared" si="10"/>
        <v>2</v>
      </c>
      <c r="AZ51" s="739"/>
    </row>
    <row r="52" spans="1:52" s="32" customFormat="1" ht="18.5" x14ac:dyDescent="0.35">
      <c r="A52" s="756" t="s">
        <v>548</v>
      </c>
      <c r="B52" s="24" t="s">
        <v>31</v>
      </c>
      <c r="C52" s="23"/>
      <c r="D52" s="18"/>
      <c r="E52" s="33"/>
      <c r="F52" s="23"/>
      <c r="G52" s="19"/>
      <c r="H52" s="23"/>
      <c r="I52" s="125">
        <f t="shared" si="11"/>
        <v>0</v>
      </c>
      <c r="J52" s="125"/>
      <c r="K52" s="125"/>
      <c r="L52" s="125"/>
      <c r="M52" s="125"/>
      <c r="N52" s="29"/>
      <c r="O52" s="29"/>
      <c r="P52" s="29"/>
      <c r="Q52" s="29"/>
      <c r="R52" s="29"/>
      <c r="S52" s="29"/>
      <c r="T52" s="29"/>
      <c r="U52" s="29"/>
      <c r="V52" s="29"/>
      <c r="W52" s="751"/>
      <c r="X52" s="1098"/>
      <c r="Y52" s="886"/>
      <c r="Z52" s="867"/>
      <c r="AA52" s="847"/>
      <c r="AB52" s="867"/>
      <c r="AC52" s="850"/>
      <c r="AD52" s="850"/>
      <c r="AE52" s="850"/>
      <c r="AF52" s="870"/>
      <c r="AG52" s="870"/>
      <c r="AH52" s="870"/>
      <c r="AI52" s="870"/>
      <c r="AJ52" s="870"/>
      <c r="AK52" s="870"/>
      <c r="AL52" s="870"/>
      <c r="AM52" s="870"/>
      <c r="AN52" s="870"/>
      <c r="AO52" s="1110"/>
      <c r="AP52" s="870"/>
      <c r="AQ52" s="870"/>
      <c r="AR52" s="859"/>
      <c r="AS52" s="1111"/>
      <c r="AT52" s="859"/>
      <c r="AU52" s="859"/>
      <c r="AV52" s="859"/>
      <c r="AW52" s="859"/>
      <c r="AX52" s="859"/>
      <c r="AY52" s="859"/>
      <c r="AZ52" s="739"/>
    </row>
    <row r="53" spans="1:52" s="32" customFormat="1" ht="101.5" customHeight="1" x14ac:dyDescent="0.35">
      <c r="A53" s="22">
        <v>35</v>
      </c>
      <c r="B53" s="23" t="s">
        <v>32</v>
      </c>
      <c r="C53" s="23" t="s">
        <v>49</v>
      </c>
      <c r="D53" s="18" t="s">
        <v>79</v>
      </c>
      <c r="E53" s="33" t="s">
        <v>513</v>
      </c>
      <c r="F53" s="19">
        <v>12</v>
      </c>
      <c r="G53" s="19" t="s">
        <v>141</v>
      </c>
      <c r="H53" s="19">
        <v>1</v>
      </c>
      <c r="I53" s="128">
        <f>F53+H53</f>
        <v>13</v>
      </c>
      <c r="J53" s="128"/>
      <c r="K53" s="128"/>
      <c r="L53" s="771" t="s">
        <v>407</v>
      </c>
      <c r="M53" s="128">
        <v>3</v>
      </c>
      <c r="N53" s="18" t="s">
        <v>344</v>
      </c>
      <c r="O53" s="18">
        <v>2</v>
      </c>
      <c r="P53" s="793" t="s">
        <v>580</v>
      </c>
      <c r="Q53" s="18">
        <v>7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751">
        <f t="shared" si="8"/>
        <v>25</v>
      </c>
      <c r="X53" s="1098">
        <f t="shared" si="9"/>
        <v>8</v>
      </c>
      <c r="Y53" s="886" t="s">
        <v>140</v>
      </c>
      <c r="Z53" s="847">
        <v>15</v>
      </c>
      <c r="AA53" s="847" t="s">
        <v>143</v>
      </c>
      <c r="AB53" s="847">
        <v>1</v>
      </c>
      <c r="AC53" s="850">
        <f t="shared" si="0"/>
        <v>16</v>
      </c>
      <c r="AD53" s="862"/>
      <c r="AE53" s="862"/>
      <c r="AF53" s="886" t="s">
        <v>144</v>
      </c>
      <c r="AG53" s="867">
        <v>2</v>
      </c>
      <c r="AH53" s="886"/>
      <c r="AI53" s="867"/>
      <c r="AJ53" s="867">
        <v>0</v>
      </c>
      <c r="AK53" s="867">
        <v>0</v>
      </c>
      <c r="AL53" s="867">
        <v>0</v>
      </c>
      <c r="AM53" s="867">
        <v>0</v>
      </c>
      <c r="AN53" s="867">
        <v>0</v>
      </c>
      <c r="AO53" s="1110">
        <f t="shared" si="1"/>
        <v>18</v>
      </c>
      <c r="AP53" s="870"/>
      <c r="AQ53" s="870"/>
      <c r="AR53" s="859">
        <f t="shared" si="2"/>
        <v>16</v>
      </c>
      <c r="AS53" s="1111">
        <f t="shared" si="3"/>
        <v>18</v>
      </c>
      <c r="AT53" s="859">
        <f t="shared" si="4"/>
        <v>16</v>
      </c>
      <c r="AU53" s="859">
        <f t="shared" si="5"/>
        <v>9</v>
      </c>
      <c r="AV53" s="859" t="e">
        <f t="shared" si="16"/>
        <v>#VALUE!</v>
      </c>
      <c r="AW53" s="859" t="e">
        <f t="shared" si="6"/>
        <v>#VALUE!</v>
      </c>
      <c r="AX53" s="859">
        <f t="shared" si="13"/>
        <v>6</v>
      </c>
      <c r="AY53" s="859">
        <f t="shared" si="10"/>
        <v>2</v>
      </c>
      <c r="AZ53" s="739"/>
    </row>
    <row r="54" spans="1:52" s="32" customFormat="1" ht="72" x14ac:dyDescent="0.35">
      <c r="A54" s="22">
        <v>36</v>
      </c>
      <c r="B54" s="23" t="s">
        <v>33</v>
      </c>
      <c r="C54" s="23" t="s">
        <v>6</v>
      </c>
      <c r="D54" s="18" t="s">
        <v>79</v>
      </c>
      <c r="E54" s="33" t="s">
        <v>515</v>
      </c>
      <c r="F54" s="19">
        <v>12</v>
      </c>
      <c r="G54" s="19" t="s">
        <v>346</v>
      </c>
      <c r="H54" s="19">
        <v>4</v>
      </c>
      <c r="I54" s="128">
        <f t="shared" ref="I54:I55" si="17">F54+H54</f>
        <v>16</v>
      </c>
      <c r="J54" s="128"/>
      <c r="K54" s="128"/>
      <c r="L54" s="771" t="s">
        <v>408</v>
      </c>
      <c r="M54" s="128">
        <v>3</v>
      </c>
      <c r="N54" s="33" t="s">
        <v>347</v>
      </c>
      <c r="O54" s="23">
        <v>2</v>
      </c>
      <c r="P54" s="794" t="s">
        <v>579</v>
      </c>
      <c r="Q54" s="18">
        <v>4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751">
        <f t="shared" si="8"/>
        <v>25</v>
      </c>
      <c r="X54" s="1098">
        <f t="shared" si="9"/>
        <v>8</v>
      </c>
      <c r="Y54" s="886" t="s">
        <v>214</v>
      </c>
      <c r="Z54" s="847">
        <v>12</v>
      </c>
      <c r="AA54" s="847" t="s">
        <v>145</v>
      </c>
      <c r="AB54" s="847">
        <v>4</v>
      </c>
      <c r="AC54" s="850">
        <f t="shared" si="0"/>
        <v>16</v>
      </c>
      <c r="AD54" s="862" t="s">
        <v>200</v>
      </c>
      <c r="AE54" s="862">
        <v>3</v>
      </c>
      <c r="AF54" s="886" t="s">
        <v>146</v>
      </c>
      <c r="AG54" s="867">
        <v>4</v>
      </c>
      <c r="AH54" s="886"/>
      <c r="AI54" s="867"/>
      <c r="AJ54" s="867">
        <v>0</v>
      </c>
      <c r="AK54" s="867">
        <v>0</v>
      </c>
      <c r="AL54" s="867">
        <v>0</v>
      </c>
      <c r="AM54" s="867">
        <v>0</v>
      </c>
      <c r="AN54" s="867">
        <v>0</v>
      </c>
      <c r="AO54" s="1110">
        <f t="shared" si="1"/>
        <v>23</v>
      </c>
      <c r="AP54" s="870"/>
      <c r="AQ54" s="870"/>
      <c r="AR54" s="859">
        <f t="shared" si="2"/>
        <v>19</v>
      </c>
      <c r="AS54" s="1111">
        <f t="shared" si="3"/>
        <v>21</v>
      </c>
      <c r="AT54" s="859">
        <f t="shared" si="4"/>
        <v>19</v>
      </c>
      <c r="AU54" s="859">
        <f t="shared" si="5"/>
        <v>60</v>
      </c>
      <c r="AV54" s="859" t="e">
        <f t="shared" si="16"/>
        <v>#VALUE!</v>
      </c>
      <c r="AW54" s="859" t="e">
        <f t="shared" si="6"/>
        <v>#VALUE!</v>
      </c>
      <c r="AX54" s="859">
        <f t="shared" si="13"/>
        <v>6</v>
      </c>
      <c r="AY54" s="859">
        <f t="shared" si="10"/>
        <v>2</v>
      </c>
      <c r="AZ54" s="739"/>
    </row>
    <row r="55" spans="1:52" ht="59" x14ac:dyDescent="0.45">
      <c r="A55" s="330">
        <v>37</v>
      </c>
      <c r="B55" s="23" t="s">
        <v>237</v>
      </c>
      <c r="C55" s="23" t="s">
        <v>6</v>
      </c>
      <c r="D55" s="18" t="s">
        <v>79</v>
      </c>
      <c r="E55" s="33" t="s">
        <v>517</v>
      </c>
      <c r="F55" s="18">
        <v>6</v>
      </c>
      <c r="G55" s="19" t="s">
        <v>518</v>
      </c>
      <c r="H55" s="19">
        <v>10</v>
      </c>
      <c r="I55" s="128">
        <f t="shared" si="17"/>
        <v>16</v>
      </c>
      <c r="J55" s="128"/>
      <c r="K55" s="128"/>
      <c r="L55" s="771" t="s">
        <v>519</v>
      </c>
      <c r="M55" s="128">
        <v>3</v>
      </c>
      <c r="N55" s="19" t="s">
        <v>142</v>
      </c>
      <c r="O55" s="18"/>
      <c r="P55" s="795" t="s">
        <v>578</v>
      </c>
      <c r="Q55" s="18">
        <v>4</v>
      </c>
      <c r="R55" s="199"/>
      <c r="S55" s="199"/>
      <c r="T55" s="199"/>
      <c r="U55" s="199"/>
      <c r="V55" s="199"/>
      <c r="W55" s="751">
        <f t="shared" si="8"/>
        <v>23</v>
      </c>
      <c r="X55" s="1098">
        <f t="shared" si="9"/>
        <v>6</v>
      </c>
      <c r="Y55" s="933"/>
      <c r="Z55" s="933"/>
      <c r="AA55" s="933"/>
      <c r="AB55" s="933"/>
      <c r="AC55" s="933"/>
      <c r="AD55" s="933"/>
      <c r="AE55" s="933"/>
      <c r="AF55" s="933"/>
      <c r="AG55" s="933"/>
      <c r="AH55" s="933"/>
      <c r="AI55" s="933"/>
      <c r="AJ55" s="933"/>
      <c r="AK55" s="933"/>
      <c r="AL55" s="933"/>
      <c r="AM55" s="933"/>
      <c r="AN55" s="933"/>
      <c r="AO55" s="933"/>
      <c r="AP55" s="933"/>
      <c r="AQ55" s="933"/>
      <c r="AR55" s="933"/>
      <c r="AS55" s="933"/>
      <c r="AT55" s="933"/>
      <c r="AU55" s="933"/>
      <c r="AV55" s="933"/>
      <c r="AW55" s="933"/>
      <c r="AX55" s="859">
        <f t="shared" si="13"/>
        <v>6</v>
      </c>
      <c r="AY55" s="859">
        <f t="shared" si="10"/>
        <v>0</v>
      </c>
      <c r="AZ55" s="739"/>
    </row>
    <row r="56" spans="1:52" s="5" customFormat="1" ht="18.5" x14ac:dyDescent="0.4">
      <c r="A56" s="796" t="s">
        <v>549</v>
      </c>
      <c r="B56" s="797" t="s">
        <v>98</v>
      </c>
      <c r="C56" s="798"/>
      <c r="D56" s="799"/>
      <c r="E56" s="17"/>
      <c r="F56" s="798"/>
      <c r="G56" s="19"/>
      <c r="H56" s="798"/>
      <c r="I56" s="125">
        <f t="shared" si="11"/>
        <v>0</v>
      </c>
      <c r="J56" s="125"/>
      <c r="K56" s="125"/>
      <c r="L56" s="128"/>
      <c r="M56" s="128"/>
      <c r="N56" s="12">
        <f ca="1">N56</f>
        <v>0</v>
      </c>
      <c r="O56" s="12"/>
      <c r="P56" s="12"/>
      <c r="Q56" s="12"/>
      <c r="R56" s="12"/>
      <c r="S56" s="12"/>
      <c r="T56" s="12"/>
      <c r="U56" s="12"/>
      <c r="V56" s="12"/>
      <c r="W56" s="751"/>
      <c r="X56" s="1098"/>
      <c r="Y56" s="900"/>
      <c r="Z56" s="1121"/>
      <c r="AA56" s="847"/>
      <c r="AB56" s="1121"/>
      <c r="AC56" s="850"/>
      <c r="AD56" s="862"/>
      <c r="AE56" s="862"/>
      <c r="AF56" s="841"/>
      <c r="AG56" s="841"/>
      <c r="AH56" s="841"/>
      <c r="AI56" s="841"/>
      <c r="AJ56" s="841"/>
      <c r="AK56" s="841"/>
      <c r="AL56" s="841"/>
      <c r="AM56" s="841"/>
      <c r="AN56" s="841"/>
      <c r="AO56" s="1110"/>
      <c r="AP56" s="841"/>
      <c r="AQ56" s="841"/>
      <c r="AR56" s="859"/>
      <c r="AS56" s="1111"/>
      <c r="AT56" s="859"/>
      <c r="AU56" s="859"/>
      <c r="AV56" s="859"/>
      <c r="AW56" s="859"/>
      <c r="AX56" s="859"/>
      <c r="AY56" s="859"/>
      <c r="AZ56" s="739"/>
    </row>
    <row r="57" spans="1:52" s="5" customFormat="1" ht="54" x14ac:dyDescent="0.4">
      <c r="A57" s="22">
        <v>38</v>
      </c>
      <c r="B57" s="23" t="s">
        <v>42</v>
      </c>
      <c r="C57" s="23" t="s">
        <v>50</v>
      </c>
      <c r="D57" s="19" t="s">
        <v>82</v>
      </c>
      <c r="E57" s="17" t="s">
        <v>501</v>
      </c>
      <c r="F57" s="18">
        <v>16</v>
      </c>
      <c r="G57" s="19" t="s">
        <v>133</v>
      </c>
      <c r="H57" s="18">
        <v>3</v>
      </c>
      <c r="I57" s="128">
        <f t="shared" si="11"/>
        <v>19</v>
      </c>
      <c r="J57" s="128"/>
      <c r="K57" s="128"/>
      <c r="L57" s="771"/>
      <c r="M57" s="128"/>
      <c r="N57" s="12"/>
      <c r="O57" s="12"/>
      <c r="P57" s="12"/>
      <c r="Q57" s="12"/>
      <c r="R57" s="12"/>
      <c r="S57" s="12"/>
      <c r="T57" s="12"/>
      <c r="U57" s="12"/>
      <c r="V57" s="12"/>
      <c r="W57" s="751">
        <f t="shared" si="8"/>
        <v>19</v>
      </c>
      <c r="X57" s="1098">
        <f t="shared" si="9"/>
        <v>2</v>
      </c>
      <c r="Y57" s="900" t="s">
        <v>132</v>
      </c>
      <c r="Z57" s="848">
        <v>14</v>
      </c>
      <c r="AA57" s="847" t="s">
        <v>133</v>
      </c>
      <c r="AB57" s="848">
        <v>3</v>
      </c>
      <c r="AC57" s="850">
        <f t="shared" ref="AC57:AC68" si="18">Z57+AB57</f>
        <v>17</v>
      </c>
      <c r="AD57" s="862" t="s">
        <v>211</v>
      </c>
      <c r="AE57" s="862">
        <v>3</v>
      </c>
      <c r="AF57" s="841"/>
      <c r="AG57" s="841"/>
      <c r="AH57" s="841"/>
      <c r="AI57" s="841"/>
      <c r="AJ57" s="841"/>
      <c r="AK57" s="841"/>
      <c r="AL57" s="841"/>
      <c r="AM57" s="841"/>
      <c r="AN57" s="841"/>
      <c r="AO57" s="1110">
        <f t="shared" ref="AO57:AO68" si="19">AC57+AE57+AG57+AI57+AJ57+AK57+AL57+AM57+AN57</f>
        <v>20</v>
      </c>
      <c r="AP57" s="841"/>
      <c r="AQ57" s="841"/>
      <c r="AR57" s="859">
        <f t="shared" ref="AR57:AR68" si="20">I57+M57</f>
        <v>19</v>
      </c>
      <c r="AS57" s="1111">
        <f t="shared" ref="AS57:AS68" si="21">AR57+O57</f>
        <v>19</v>
      </c>
      <c r="AT57" s="859">
        <f t="shared" ref="AT57:AT68" si="22">AR57</f>
        <v>19</v>
      </c>
      <c r="AU57" s="859">
        <f t="shared" ref="AU57:AU68" si="23">(((I57+M57)*18)-(17*18))+(O57*10)+Q57+R57+S57+T57+U57+V57</f>
        <v>36</v>
      </c>
      <c r="AV57" s="859">
        <f t="shared" ref="AV57:AV68" si="24">L57+N57+(P57*10)+R57+S57+T57+U57+V57+W57</f>
        <v>19</v>
      </c>
      <c r="AW57" s="859">
        <f t="shared" ref="AW57:AW68" si="25">AU57+AV57</f>
        <v>55</v>
      </c>
      <c r="AX57" s="859">
        <f t="shared" si="13"/>
        <v>2</v>
      </c>
      <c r="AY57" s="859">
        <f t="shared" si="10"/>
        <v>0</v>
      </c>
      <c r="AZ57" s="739"/>
    </row>
    <row r="58" spans="1:52" s="5" customFormat="1" ht="54" x14ac:dyDescent="0.4">
      <c r="A58" s="22">
        <v>39</v>
      </c>
      <c r="B58" s="23" t="s">
        <v>46</v>
      </c>
      <c r="C58" s="23" t="s">
        <v>6</v>
      </c>
      <c r="D58" s="18" t="s">
        <v>82</v>
      </c>
      <c r="E58" s="17" t="s">
        <v>500</v>
      </c>
      <c r="F58" s="18">
        <v>12</v>
      </c>
      <c r="G58" s="800" t="s">
        <v>367</v>
      </c>
      <c r="H58" s="18">
        <v>8</v>
      </c>
      <c r="I58" s="128">
        <f t="shared" si="11"/>
        <v>20</v>
      </c>
      <c r="J58" s="128"/>
      <c r="K58" s="128"/>
      <c r="L58" s="128"/>
      <c r="M58" s="128"/>
      <c r="N58" s="12"/>
      <c r="O58" s="12"/>
      <c r="P58" s="12"/>
      <c r="Q58" s="12"/>
      <c r="R58" s="12"/>
      <c r="S58" s="12"/>
      <c r="T58" s="12"/>
      <c r="U58" s="12"/>
      <c r="V58" s="12"/>
      <c r="W58" s="751">
        <f t="shared" si="8"/>
        <v>20</v>
      </c>
      <c r="X58" s="1098">
        <f t="shared" si="9"/>
        <v>3</v>
      </c>
      <c r="Y58" s="900" t="s">
        <v>134</v>
      </c>
      <c r="Z58" s="848">
        <v>12</v>
      </c>
      <c r="AA58" s="847" t="s">
        <v>161</v>
      </c>
      <c r="AB58" s="848">
        <v>4</v>
      </c>
      <c r="AC58" s="850">
        <f t="shared" si="18"/>
        <v>16</v>
      </c>
      <c r="AD58" s="862" t="s">
        <v>206</v>
      </c>
      <c r="AE58" s="862">
        <v>3</v>
      </c>
      <c r="AF58" s="841"/>
      <c r="AG58" s="841"/>
      <c r="AH58" s="841"/>
      <c r="AI58" s="841"/>
      <c r="AJ58" s="841"/>
      <c r="AK58" s="841"/>
      <c r="AL58" s="841"/>
      <c r="AM58" s="841"/>
      <c r="AN58" s="841"/>
      <c r="AO58" s="1110">
        <f t="shared" si="19"/>
        <v>19</v>
      </c>
      <c r="AP58" s="841"/>
      <c r="AQ58" s="841"/>
      <c r="AR58" s="859">
        <f t="shared" si="20"/>
        <v>20</v>
      </c>
      <c r="AS58" s="1111">
        <f t="shared" si="21"/>
        <v>20</v>
      </c>
      <c r="AT58" s="859">
        <f t="shared" si="22"/>
        <v>20</v>
      </c>
      <c r="AU58" s="859">
        <f t="shared" si="23"/>
        <v>54</v>
      </c>
      <c r="AV58" s="859">
        <f t="shared" si="24"/>
        <v>20</v>
      </c>
      <c r="AW58" s="859">
        <f t="shared" si="25"/>
        <v>74</v>
      </c>
      <c r="AX58" s="859">
        <f t="shared" si="13"/>
        <v>3</v>
      </c>
      <c r="AY58" s="859">
        <f t="shared" si="10"/>
        <v>0</v>
      </c>
      <c r="AZ58" s="739"/>
    </row>
    <row r="59" spans="1:52" s="5" customFormat="1" ht="51.75" customHeight="1" x14ac:dyDescent="0.4">
      <c r="A59" s="22">
        <v>40</v>
      </c>
      <c r="B59" s="23" t="s">
        <v>47</v>
      </c>
      <c r="C59" s="23" t="s">
        <v>6</v>
      </c>
      <c r="D59" s="18" t="s">
        <v>82</v>
      </c>
      <c r="E59" s="17" t="s">
        <v>502</v>
      </c>
      <c r="F59" s="18">
        <v>14</v>
      </c>
      <c r="G59" s="19" t="s">
        <v>368</v>
      </c>
      <c r="H59" s="18">
        <v>4</v>
      </c>
      <c r="I59" s="128">
        <f t="shared" si="11"/>
        <v>18</v>
      </c>
      <c r="J59" s="128"/>
      <c r="K59" s="128"/>
      <c r="L59" s="128"/>
      <c r="M59" s="128"/>
      <c r="N59" s="12"/>
      <c r="O59" s="12"/>
      <c r="P59" s="12"/>
      <c r="Q59" s="12"/>
      <c r="R59" s="12"/>
      <c r="S59" s="12"/>
      <c r="T59" s="12"/>
      <c r="U59" s="12"/>
      <c r="V59" s="12"/>
      <c r="W59" s="751">
        <f t="shared" si="8"/>
        <v>18</v>
      </c>
      <c r="X59" s="1098">
        <f t="shared" si="9"/>
        <v>1</v>
      </c>
      <c r="Y59" s="900" t="s">
        <v>135</v>
      </c>
      <c r="Z59" s="848">
        <v>14</v>
      </c>
      <c r="AA59" s="847" t="s">
        <v>136</v>
      </c>
      <c r="AB59" s="848">
        <v>4</v>
      </c>
      <c r="AC59" s="850">
        <f t="shared" si="18"/>
        <v>18</v>
      </c>
      <c r="AD59" s="862"/>
      <c r="AE59" s="862"/>
      <c r="AF59" s="841"/>
      <c r="AG59" s="841"/>
      <c r="AH59" s="841"/>
      <c r="AI59" s="841"/>
      <c r="AJ59" s="841"/>
      <c r="AK59" s="841"/>
      <c r="AL59" s="841"/>
      <c r="AM59" s="841"/>
      <c r="AN59" s="841"/>
      <c r="AO59" s="1110">
        <f t="shared" si="19"/>
        <v>18</v>
      </c>
      <c r="AP59" s="841"/>
      <c r="AQ59" s="841"/>
      <c r="AR59" s="859">
        <f t="shared" si="20"/>
        <v>18</v>
      </c>
      <c r="AS59" s="1111">
        <f t="shared" si="21"/>
        <v>18</v>
      </c>
      <c r="AT59" s="859">
        <f t="shared" si="22"/>
        <v>18</v>
      </c>
      <c r="AU59" s="859">
        <f t="shared" si="23"/>
        <v>18</v>
      </c>
      <c r="AV59" s="859">
        <f t="shared" si="24"/>
        <v>18</v>
      </c>
      <c r="AW59" s="859">
        <f t="shared" si="25"/>
        <v>36</v>
      </c>
      <c r="AX59" s="859">
        <f t="shared" si="13"/>
        <v>1</v>
      </c>
      <c r="AY59" s="859">
        <f t="shared" si="10"/>
        <v>0</v>
      </c>
      <c r="AZ59" s="739"/>
    </row>
    <row r="60" spans="1:52" s="32" customFormat="1" ht="18.5" x14ac:dyDescent="0.4">
      <c r="A60" s="756" t="s">
        <v>550</v>
      </c>
      <c r="B60" s="24" t="s">
        <v>99</v>
      </c>
      <c r="C60" s="23"/>
      <c r="D60" s="18"/>
      <c r="E60" s="17"/>
      <c r="F60" s="29"/>
      <c r="G60" s="19"/>
      <c r="H60" s="29"/>
      <c r="I60" s="125">
        <f t="shared" si="11"/>
        <v>0</v>
      </c>
      <c r="J60" s="125"/>
      <c r="K60" s="125"/>
      <c r="L60" s="128"/>
      <c r="M60" s="128"/>
      <c r="N60" s="29"/>
      <c r="O60" s="29"/>
      <c r="P60" s="29"/>
      <c r="Q60" s="29"/>
      <c r="R60" s="29"/>
      <c r="S60" s="29"/>
      <c r="T60" s="29"/>
      <c r="U60" s="29"/>
      <c r="V60" s="29"/>
      <c r="W60" s="751">
        <f t="shared" si="8"/>
        <v>0</v>
      </c>
      <c r="X60" s="1098"/>
      <c r="Y60" s="900"/>
      <c r="Z60" s="870"/>
      <c r="AA60" s="847"/>
      <c r="AB60" s="870"/>
      <c r="AC60" s="850"/>
      <c r="AD60" s="862"/>
      <c r="AE60" s="862"/>
      <c r="AF60" s="870"/>
      <c r="AG60" s="870"/>
      <c r="AH60" s="870"/>
      <c r="AI60" s="870"/>
      <c r="AJ60" s="870"/>
      <c r="AK60" s="870"/>
      <c r="AL60" s="870"/>
      <c r="AM60" s="870"/>
      <c r="AN60" s="870"/>
      <c r="AO60" s="1110"/>
      <c r="AP60" s="870"/>
      <c r="AQ60" s="870"/>
      <c r="AR60" s="859"/>
      <c r="AS60" s="1111"/>
      <c r="AT60" s="859"/>
      <c r="AU60" s="859"/>
      <c r="AV60" s="859"/>
      <c r="AW60" s="859"/>
      <c r="AX60" s="859"/>
      <c r="AY60" s="859"/>
      <c r="AZ60" s="739"/>
    </row>
    <row r="61" spans="1:52" s="5" customFormat="1" ht="144" x14ac:dyDescent="0.4">
      <c r="A61" s="22">
        <v>41</v>
      </c>
      <c r="B61" s="23" t="s">
        <v>45</v>
      </c>
      <c r="C61" s="23" t="s">
        <v>6</v>
      </c>
      <c r="D61" s="19" t="s">
        <v>83</v>
      </c>
      <c r="E61" s="17" t="s">
        <v>369</v>
      </c>
      <c r="F61" s="801">
        <v>21</v>
      </c>
      <c r="G61" s="19"/>
      <c r="H61" s="801"/>
      <c r="I61" s="128">
        <f t="shared" si="11"/>
        <v>21</v>
      </c>
      <c r="J61" s="128"/>
      <c r="K61" s="128"/>
      <c r="L61" s="148"/>
      <c r="M61" s="148"/>
      <c r="N61" s="12"/>
      <c r="O61" s="12"/>
      <c r="P61" s="12"/>
      <c r="Q61" s="12"/>
      <c r="R61" s="12"/>
      <c r="S61" s="12"/>
      <c r="T61" s="12"/>
      <c r="U61" s="12"/>
      <c r="V61" s="12"/>
      <c r="W61" s="751">
        <f t="shared" si="8"/>
        <v>21</v>
      </c>
      <c r="X61" s="1098">
        <f t="shared" si="9"/>
        <v>4</v>
      </c>
      <c r="Y61" s="900" t="s">
        <v>137</v>
      </c>
      <c r="Z61" s="848">
        <v>20</v>
      </c>
      <c r="AA61" s="847"/>
      <c r="AB61" s="848"/>
      <c r="AC61" s="850">
        <f t="shared" si="18"/>
        <v>20</v>
      </c>
      <c r="AD61" s="862"/>
      <c r="AE61" s="862"/>
      <c r="AF61" s="841"/>
      <c r="AG61" s="841"/>
      <c r="AH61" s="841"/>
      <c r="AI61" s="841"/>
      <c r="AJ61" s="841"/>
      <c r="AK61" s="841"/>
      <c r="AL61" s="841"/>
      <c r="AM61" s="841"/>
      <c r="AN61" s="841"/>
      <c r="AO61" s="1110">
        <f t="shared" si="19"/>
        <v>20</v>
      </c>
      <c r="AP61" s="841"/>
      <c r="AQ61" s="841"/>
      <c r="AR61" s="859">
        <f t="shared" si="20"/>
        <v>21</v>
      </c>
      <c r="AS61" s="1111">
        <f t="shared" si="21"/>
        <v>21</v>
      </c>
      <c r="AT61" s="859">
        <f t="shared" si="22"/>
        <v>21</v>
      </c>
      <c r="AU61" s="859">
        <f t="shared" si="23"/>
        <v>72</v>
      </c>
      <c r="AV61" s="859">
        <f t="shared" si="24"/>
        <v>21</v>
      </c>
      <c r="AW61" s="859">
        <f t="shared" si="25"/>
        <v>93</v>
      </c>
      <c r="AX61" s="859">
        <f t="shared" si="13"/>
        <v>4</v>
      </c>
      <c r="AY61" s="859">
        <f t="shared" si="10"/>
        <v>0</v>
      </c>
      <c r="AZ61" s="739"/>
    </row>
    <row r="62" spans="1:52" s="32" customFormat="1" ht="18.5" x14ac:dyDescent="0.35">
      <c r="A62" s="756" t="s">
        <v>48</v>
      </c>
      <c r="B62" s="24" t="s">
        <v>29</v>
      </c>
      <c r="C62" s="23"/>
      <c r="D62" s="18"/>
      <c r="E62" s="33"/>
      <c r="F62" s="23"/>
      <c r="G62" s="19"/>
      <c r="H62" s="23"/>
      <c r="I62" s="125">
        <f t="shared" si="11"/>
        <v>0</v>
      </c>
      <c r="J62" s="125"/>
      <c r="K62" s="125"/>
      <c r="L62" s="125"/>
      <c r="M62" s="125"/>
      <c r="N62" s="29"/>
      <c r="O62" s="29"/>
      <c r="P62" s="29"/>
      <c r="Q62" s="29"/>
      <c r="R62" s="29"/>
      <c r="S62" s="29"/>
      <c r="T62" s="29"/>
      <c r="U62" s="29"/>
      <c r="V62" s="29"/>
      <c r="W62" s="751"/>
      <c r="X62" s="1098"/>
      <c r="Y62" s="886"/>
      <c r="Z62" s="867"/>
      <c r="AA62" s="847"/>
      <c r="AB62" s="867"/>
      <c r="AC62" s="850"/>
      <c r="AD62" s="850"/>
      <c r="AE62" s="850"/>
      <c r="AF62" s="870"/>
      <c r="AG62" s="870"/>
      <c r="AH62" s="870"/>
      <c r="AI62" s="870"/>
      <c r="AJ62" s="870"/>
      <c r="AK62" s="870"/>
      <c r="AL62" s="870"/>
      <c r="AM62" s="870"/>
      <c r="AN62" s="870"/>
      <c r="AO62" s="1110"/>
      <c r="AP62" s="870"/>
      <c r="AQ62" s="870"/>
      <c r="AR62" s="859"/>
      <c r="AS62" s="1111"/>
      <c r="AT62" s="859"/>
      <c r="AU62" s="859"/>
      <c r="AV62" s="859"/>
      <c r="AW62" s="859"/>
      <c r="AX62" s="859"/>
      <c r="AY62" s="859"/>
      <c r="AZ62" s="739"/>
    </row>
    <row r="63" spans="1:52" s="32" customFormat="1" ht="77.5" x14ac:dyDescent="0.35">
      <c r="A63" s="22">
        <v>42</v>
      </c>
      <c r="B63" s="23" t="s">
        <v>30</v>
      </c>
      <c r="C63" s="23" t="s">
        <v>6</v>
      </c>
      <c r="D63" s="18" t="s">
        <v>78</v>
      </c>
      <c r="E63" s="33" t="s">
        <v>535</v>
      </c>
      <c r="F63" s="19">
        <v>17</v>
      </c>
      <c r="G63" s="19">
        <v>0</v>
      </c>
      <c r="H63" s="19">
        <v>0</v>
      </c>
      <c r="I63" s="128">
        <f t="shared" si="11"/>
        <v>17</v>
      </c>
      <c r="J63" s="128"/>
      <c r="K63" s="128"/>
      <c r="L63" s="128"/>
      <c r="M63" s="128"/>
      <c r="N63" s="802" t="s">
        <v>589</v>
      </c>
      <c r="O63" s="29">
        <v>8</v>
      </c>
      <c r="P63" s="802"/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751">
        <f t="shared" si="8"/>
        <v>25</v>
      </c>
      <c r="X63" s="1098">
        <f t="shared" si="9"/>
        <v>8</v>
      </c>
      <c r="Y63" s="886"/>
      <c r="Z63" s="847"/>
      <c r="AA63" s="847"/>
      <c r="AB63" s="847"/>
      <c r="AC63" s="850">
        <f t="shared" si="18"/>
        <v>0</v>
      </c>
      <c r="AD63" s="862"/>
      <c r="AE63" s="862"/>
      <c r="AF63" s="1120"/>
      <c r="AG63" s="870"/>
      <c r="AH63" s="1120"/>
      <c r="AI63" s="870"/>
      <c r="AJ63" s="870"/>
      <c r="AK63" s="870"/>
      <c r="AL63" s="870"/>
      <c r="AM63" s="870"/>
      <c r="AN63" s="870"/>
      <c r="AO63" s="1110">
        <f t="shared" si="19"/>
        <v>0</v>
      </c>
      <c r="AP63" s="870"/>
      <c r="AQ63" s="870"/>
      <c r="AR63" s="859">
        <f t="shared" si="20"/>
        <v>17</v>
      </c>
      <c r="AS63" s="1111">
        <f t="shared" si="21"/>
        <v>25</v>
      </c>
      <c r="AT63" s="859">
        <f t="shared" si="22"/>
        <v>17</v>
      </c>
      <c r="AU63" s="859">
        <f t="shared" si="23"/>
        <v>80</v>
      </c>
      <c r="AV63" s="859" t="e">
        <f t="shared" si="24"/>
        <v>#VALUE!</v>
      </c>
      <c r="AW63" s="859" t="e">
        <f t="shared" si="25"/>
        <v>#VALUE!</v>
      </c>
      <c r="AX63" s="859">
        <f t="shared" si="13"/>
        <v>0</v>
      </c>
      <c r="AY63" s="859">
        <f t="shared" si="10"/>
        <v>8</v>
      </c>
      <c r="AZ63" s="739"/>
    </row>
    <row r="64" spans="1:52" s="32" customFormat="1" ht="77.5" x14ac:dyDescent="0.35">
      <c r="A64" s="22">
        <v>43</v>
      </c>
      <c r="B64" s="23" t="s">
        <v>240</v>
      </c>
      <c r="C64" s="23" t="s">
        <v>6</v>
      </c>
      <c r="D64" s="18" t="s">
        <v>78</v>
      </c>
      <c r="E64" s="33" t="s">
        <v>527</v>
      </c>
      <c r="F64" s="19">
        <v>21</v>
      </c>
      <c r="G64" s="19">
        <v>0</v>
      </c>
      <c r="H64" s="19">
        <v>0</v>
      </c>
      <c r="I64" s="128">
        <f t="shared" si="11"/>
        <v>21</v>
      </c>
      <c r="J64" s="128"/>
      <c r="K64" s="128"/>
      <c r="L64" s="128"/>
      <c r="M64" s="128"/>
      <c r="N64" s="802" t="s">
        <v>528</v>
      </c>
      <c r="O64" s="29">
        <v>4</v>
      </c>
      <c r="P64" s="802"/>
      <c r="Q64" s="29"/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751">
        <f t="shared" si="8"/>
        <v>25</v>
      </c>
      <c r="X64" s="1098">
        <f t="shared" si="9"/>
        <v>8</v>
      </c>
      <c r="Y64" s="886"/>
      <c r="Z64" s="847"/>
      <c r="AA64" s="847"/>
      <c r="AB64" s="847"/>
      <c r="AC64" s="850">
        <f t="shared" si="18"/>
        <v>0</v>
      </c>
      <c r="AD64" s="862"/>
      <c r="AE64" s="862"/>
      <c r="AF64" s="1120"/>
      <c r="AG64" s="870"/>
      <c r="AH64" s="1120"/>
      <c r="AI64" s="870"/>
      <c r="AJ64" s="870"/>
      <c r="AK64" s="870"/>
      <c r="AL64" s="870"/>
      <c r="AM64" s="870"/>
      <c r="AN64" s="870"/>
      <c r="AO64" s="1110">
        <f t="shared" si="19"/>
        <v>0</v>
      </c>
      <c r="AP64" s="870"/>
      <c r="AQ64" s="870"/>
      <c r="AR64" s="859">
        <f t="shared" si="20"/>
        <v>21</v>
      </c>
      <c r="AS64" s="1111">
        <f t="shared" si="21"/>
        <v>25</v>
      </c>
      <c r="AT64" s="859">
        <f t="shared" si="22"/>
        <v>21</v>
      </c>
      <c r="AU64" s="859">
        <f t="shared" si="23"/>
        <v>112</v>
      </c>
      <c r="AV64" s="859" t="e">
        <f t="shared" si="24"/>
        <v>#VALUE!</v>
      </c>
      <c r="AW64" s="859" t="e">
        <f t="shared" si="25"/>
        <v>#VALUE!</v>
      </c>
      <c r="AX64" s="859">
        <f t="shared" si="13"/>
        <v>4</v>
      </c>
      <c r="AY64" s="859">
        <f t="shared" si="10"/>
        <v>4</v>
      </c>
      <c r="AZ64" s="739"/>
    </row>
    <row r="65" spans="1:52" s="742" customFormat="1" ht="18.5" x14ac:dyDescent="0.35">
      <c r="A65" s="803"/>
      <c r="B65" s="333"/>
      <c r="C65" s="333"/>
      <c r="D65" s="804"/>
      <c r="E65" s="334"/>
      <c r="F65" s="805"/>
      <c r="G65" s="805"/>
      <c r="H65" s="805"/>
      <c r="I65" s="125"/>
      <c r="J65" s="125"/>
      <c r="K65" s="125"/>
      <c r="L65" s="741"/>
      <c r="M65" s="741"/>
      <c r="N65" s="806"/>
      <c r="O65" s="807"/>
      <c r="P65" s="806"/>
      <c r="Q65" s="807"/>
      <c r="R65" s="807"/>
      <c r="S65" s="807"/>
      <c r="T65" s="807"/>
      <c r="U65" s="807"/>
      <c r="V65" s="807"/>
      <c r="W65" s="751"/>
      <c r="X65" s="1098"/>
      <c r="Y65" s="1122"/>
      <c r="Z65" s="1123"/>
      <c r="AA65" s="1123"/>
      <c r="AB65" s="1123"/>
      <c r="AC65" s="850"/>
      <c r="AD65" s="1124"/>
      <c r="AE65" s="1124"/>
      <c r="AF65" s="1125"/>
      <c r="AG65" s="1126"/>
      <c r="AH65" s="1125"/>
      <c r="AI65" s="1126"/>
      <c r="AJ65" s="1126"/>
      <c r="AK65" s="1126"/>
      <c r="AL65" s="1126"/>
      <c r="AM65" s="1126"/>
      <c r="AN65" s="1126"/>
      <c r="AO65" s="1110"/>
      <c r="AP65" s="1126"/>
      <c r="AQ65" s="1126"/>
      <c r="AR65" s="859"/>
      <c r="AS65" s="1111"/>
      <c r="AT65" s="859"/>
      <c r="AU65" s="859"/>
      <c r="AV65" s="859"/>
      <c r="AW65" s="859"/>
      <c r="AX65" s="859"/>
      <c r="AY65" s="859"/>
      <c r="AZ65" s="739"/>
    </row>
    <row r="66" spans="1:52" s="5" customFormat="1" ht="18.5" x14ac:dyDescent="0.4">
      <c r="A66" s="796" t="s">
        <v>85</v>
      </c>
      <c r="B66" s="797" t="s">
        <v>34</v>
      </c>
      <c r="C66" s="798"/>
      <c r="D66" s="799"/>
      <c r="E66" s="17"/>
      <c r="F66" s="798"/>
      <c r="G66" s="19"/>
      <c r="H66" s="798"/>
      <c r="I66" s="125">
        <f t="shared" si="11"/>
        <v>0</v>
      </c>
      <c r="J66" s="125"/>
      <c r="K66" s="125"/>
      <c r="L66" s="128"/>
      <c r="M66" s="128"/>
      <c r="N66" s="12"/>
      <c r="O66" s="12"/>
      <c r="P66" s="12"/>
      <c r="Q66" s="12"/>
      <c r="R66" s="12"/>
      <c r="S66" s="12"/>
      <c r="T66" s="12"/>
      <c r="U66" s="12"/>
      <c r="V66" s="12"/>
      <c r="W66" s="751"/>
      <c r="X66" s="1098"/>
      <c r="Y66" s="900"/>
      <c r="Z66" s="1121"/>
      <c r="AA66" s="847"/>
      <c r="AB66" s="1121"/>
      <c r="AC66" s="850"/>
      <c r="AD66" s="862"/>
      <c r="AE66" s="862"/>
      <c r="AF66" s="841"/>
      <c r="AG66" s="841"/>
      <c r="AH66" s="841"/>
      <c r="AI66" s="841"/>
      <c r="AJ66" s="841"/>
      <c r="AK66" s="841"/>
      <c r="AL66" s="841"/>
      <c r="AM66" s="841"/>
      <c r="AN66" s="841"/>
      <c r="AO66" s="1110"/>
      <c r="AP66" s="841"/>
      <c r="AQ66" s="841"/>
      <c r="AR66" s="859"/>
      <c r="AS66" s="1111"/>
      <c r="AT66" s="859"/>
      <c r="AU66" s="859"/>
      <c r="AV66" s="859"/>
      <c r="AW66" s="859"/>
      <c r="AX66" s="859"/>
      <c r="AY66" s="859"/>
      <c r="AZ66" s="739"/>
    </row>
    <row r="67" spans="1:52" s="5" customFormat="1" ht="62.5" x14ac:dyDescent="0.4">
      <c r="A67" s="22">
        <v>44</v>
      </c>
      <c r="B67" s="23" t="s">
        <v>35</v>
      </c>
      <c r="C67" s="23" t="s">
        <v>6</v>
      </c>
      <c r="D67" s="18" t="s">
        <v>81</v>
      </c>
      <c r="E67" s="17" t="s">
        <v>414</v>
      </c>
      <c r="F67" s="18">
        <v>16</v>
      </c>
      <c r="G67" s="19" t="s">
        <v>415</v>
      </c>
      <c r="H67" s="18">
        <v>3</v>
      </c>
      <c r="I67" s="128">
        <f t="shared" si="11"/>
        <v>19</v>
      </c>
      <c r="J67" s="19"/>
      <c r="K67" s="128"/>
      <c r="L67" s="771"/>
      <c r="M67" s="128"/>
      <c r="N67" s="12"/>
      <c r="O67" s="12"/>
      <c r="P67" s="12"/>
      <c r="Q67" s="12"/>
      <c r="R67" s="12"/>
      <c r="S67" s="12"/>
      <c r="T67" s="12"/>
      <c r="U67" s="12"/>
      <c r="V67" s="12"/>
      <c r="W67" s="751">
        <f t="shared" si="8"/>
        <v>19</v>
      </c>
      <c r="X67" s="1098">
        <f t="shared" si="9"/>
        <v>2</v>
      </c>
      <c r="Y67" s="900" t="s">
        <v>129</v>
      </c>
      <c r="Z67" s="848">
        <v>12</v>
      </c>
      <c r="AA67" s="847" t="s">
        <v>219</v>
      </c>
      <c r="AB67" s="848">
        <v>7</v>
      </c>
      <c r="AC67" s="850">
        <f t="shared" si="18"/>
        <v>19</v>
      </c>
      <c r="AD67" s="862"/>
      <c r="AE67" s="862"/>
      <c r="AF67" s="841"/>
      <c r="AG67" s="841"/>
      <c r="AH67" s="841"/>
      <c r="AI67" s="841"/>
      <c r="AJ67" s="841"/>
      <c r="AK67" s="841"/>
      <c r="AL67" s="841"/>
      <c r="AM67" s="841"/>
      <c r="AN67" s="841"/>
      <c r="AO67" s="1110">
        <f t="shared" si="19"/>
        <v>19</v>
      </c>
      <c r="AP67" s="841"/>
      <c r="AQ67" s="841"/>
      <c r="AR67" s="859">
        <f t="shared" si="20"/>
        <v>19</v>
      </c>
      <c r="AS67" s="1111">
        <f t="shared" si="21"/>
        <v>19</v>
      </c>
      <c r="AT67" s="859">
        <f t="shared" si="22"/>
        <v>19</v>
      </c>
      <c r="AU67" s="859">
        <f t="shared" si="23"/>
        <v>36</v>
      </c>
      <c r="AV67" s="859">
        <f t="shared" si="24"/>
        <v>19</v>
      </c>
      <c r="AW67" s="859">
        <f t="shared" si="25"/>
        <v>55</v>
      </c>
      <c r="AX67" s="859">
        <f t="shared" si="13"/>
        <v>2</v>
      </c>
      <c r="AY67" s="859">
        <f t="shared" si="10"/>
        <v>0</v>
      </c>
      <c r="AZ67" s="739"/>
    </row>
    <row r="68" spans="1:52" s="5" customFormat="1" ht="54" x14ac:dyDescent="0.4">
      <c r="A68" s="22">
        <v>45</v>
      </c>
      <c r="B68" s="23" t="s">
        <v>36</v>
      </c>
      <c r="C68" s="23" t="s">
        <v>49</v>
      </c>
      <c r="D68" s="18" t="s">
        <v>81</v>
      </c>
      <c r="E68" s="17" t="s">
        <v>372</v>
      </c>
      <c r="F68" s="18">
        <v>10</v>
      </c>
      <c r="G68" s="19" t="s">
        <v>373</v>
      </c>
      <c r="H68" s="18">
        <v>5</v>
      </c>
      <c r="I68" s="128">
        <f t="shared" si="11"/>
        <v>15</v>
      </c>
      <c r="J68" s="19"/>
      <c r="K68" s="128"/>
      <c r="L68" s="771" t="s">
        <v>398</v>
      </c>
      <c r="M68" s="128">
        <v>3</v>
      </c>
      <c r="N68" s="12"/>
      <c r="O68" s="12"/>
      <c r="P68" s="12"/>
      <c r="Q68" s="12"/>
      <c r="R68" s="12"/>
      <c r="S68" s="12"/>
      <c r="T68" s="12"/>
      <c r="U68" s="12"/>
      <c r="V68" s="12"/>
      <c r="W68" s="751">
        <f t="shared" si="8"/>
        <v>18</v>
      </c>
      <c r="X68" s="1098">
        <f t="shared" si="9"/>
        <v>1</v>
      </c>
      <c r="Y68" s="900" t="s">
        <v>130</v>
      </c>
      <c r="Z68" s="848">
        <v>12</v>
      </c>
      <c r="AA68" s="847" t="s">
        <v>131</v>
      </c>
      <c r="AB68" s="848">
        <v>5</v>
      </c>
      <c r="AC68" s="850">
        <f t="shared" si="18"/>
        <v>17</v>
      </c>
      <c r="AD68" s="862" t="s">
        <v>207</v>
      </c>
      <c r="AE68" s="862">
        <v>3</v>
      </c>
      <c r="AF68" s="841"/>
      <c r="AG68" s="841"/>
      <c r="AH68" s="841"/>
      <c r="AI68" s="841"/>
      <c r="AJ68" s="841"/>
      <c r="AK68" s="841"/>
      <c r="AL68" s="841"/>
      <c r="AM68" s="841"/>
      <c r="AN68" s="841"/>
      <c r="AO68" s="1110">
        <f t="shared" si="19"/>
        <v>20</v>
      </c>
      <c r="AP68" s="841"/>
      <c r="AQ68" s="841"/>
      <c r="AR68" s="859">
        <f t="shared" si="20"/>
        <v>18</v>
      </c>
      <c r="AS68" s="1111">
        <f t="shared" si="21"/>
        <v>18</v>
      </c>
      <c r="AT68" s="859">
        <f t="shared" si="22"/>
        <v>18</v>
      </c>
      <c r="AU68" s="859">
        <f t="shared" si="23"/>
        <v>18</v>
      </c>
      <c r="AV68" s="859" t="e">
        <f t="shared" si="24"/>
        <v>#VALUE!</v>
      </c>
      <c r="AW68" s="859" t="e">
        <f t="shared" si="25"/>
        <v>#VALUE!</v>
      </c>
      <c r="AX68" s="859">
        <f t="shared" si="13"/>
        <v>1</v>
      </c>
      <c r="AY68" s="859">
        <f t="shared" si="10"/>
        <v>0</v>
      </c>
      <c r="AZ68" s="739"/>
    </row>
    <row r="69" spans="1:52" s="32" customFormat="1" ht="18.5" x14ac:dyDescent="0.35">
      <c r="A69" s="756" t="s">
        <v>551</v>
      </c>
      <c r="B69" s="24" t="s">
        <v>238</v>
      </c>
      <c r="C69" s="23"/>
      <c r="D69" s="19"/>
      <c r="E69" s="33"/>
      <c r="F69" s="18"/>
      <c r="G69" s="19"/>
      <c r="H69" s="18"/>
      <c r="I69" s="128">
        <f t="shared" si="11"/>
        <v>0</v>
      </c>
      <c r="J69" s="128"/>
      <c r="K69" s="128"/>
      <c r="L69" s="125"/>
      <c r="M69" s="125"/>
      <c r="N69" s="29"/>
      <c r="O69" s="29"/>
      <c r="P69" s="29"/>
      <c r="Q69" s="29"/>
      <c r="R69" s="29"/>
      <c r="S69" s="29"/>
      <c r="T69" s="29"/>
      <c r="U69" s="29"/>
      <c r="V69" s="29"/>
      <c r="W69" s="751">
        <f t="shared" si="8"/>
        <v>0</v>
      </c>
      <c r="X69" s="1098"/>
      <c r="Y69" s="886"/>
      <c r="Z69" s="848"/>
      <c r="AA69" s="847"/>
      <c r="AB69" s="848"/>
      <c r="AC69" s="850"/>
      <c r="AD69" s="850"/>
      <c r="AE69" s="850"/>
      <c r="AF69" s="870"/>
      <c r="AG69" s="870"/>
      <c r="AH69" s="870"/>
      <c r="AI69" s="870"/>
      <c r="AJ69" s="870"/>
      <c r="AK69" s="870"/>
      <c r="AL69" s="870"/>
      <c r="AM69" s="870"/>
      <c r="AN69" s="870"/>
      <c r="AO69" s="1110"/>
      <c r="AP69" s="870"/>
      <c r="AQ69" s="870"/>
      <c r="AR69" s="859"/>
      <c r="AS69" s="1111"/>
      <c r="AT69" s="859"/>
      <c r="AU69" s="859"/>
      <c r="AV69" s="859"/>
      <c r="AW69" s="859"/>
      <c r="AX69" s="859"/>
      <c r="AY69" s="859"/>
    </row>
    <row r="70" spans="1:52" s="5" customFormat="1" ht="18.5" x14ac:dyDescent="0.4">
      <c r="A70" s="18"/>
      <c r="B70" s="23" t="s">
        <v>416</v>
      </c>
      <c r="C70" s="23"/>
      <c r="D70" s="331" t="s">
        <v>418</v>
      </c>
      <c r="E70" s="743"/>
      <c r="F70" s="18"/>
      <c r="G70" s="19"/>
      <c r="H70" s="18"/>
      <c r="I70" s="128">
        <f t="shared" si="11"/>
        <v>0</v>
      </c>
      <c r="J70" s="128"/>
      <c r="K70" s="128"/>
      <c r="L70" s="125"/>
      <c r="M70" s="125"/>
      <c r="N70" s="12"/>
      <c r="O70" s="12"/>
      <c r="P70" s="743" t="s">
        <v>577</v>
      </c>
      <c r="Q70" s="18">
        <v>8</v>
      </c>
      <c r="R70" s="12"/>
      <c r="S70" s="12"/>
      <c r="T70" s="12"/>
      <c r="U70" s="12"/>
      <c r="V70" s="12"/>
      <c r="W70" s="751">
        <f t="shared" si="8"/>
        <v>8</v>
      </c>
      <c r="X70" s="1098">
        <v>8</v>
      </c>
      <c r="Y70" s="900"/>
      <c r="Z70" s="848"/>
      <c r="AA70" s="847"/>
      <c r="AB70" s="848"/>
      <c r="AC70" s="850">
        <f>Z70+AB70</f>
        <v>0</v>
      </c>
      <c r="AD70" s="850"/>
      <c r="AE70" s="850"/>
      <c r="AF70" s="841"/>
      <c r="AG70" s="841"/>
      <c r="AH70" s="841"/>
      <c r="AI70" s="841"/>
      <c r="AJ70" s="841"/>
      <c r="AK70" s="841"/>
      <c r="AL70" s="841"/>
      <c r="AM70" s="841"/>
      <c r="AN70" s="841"/>
      <c r="AO70" s="1110">
        <f>AC70+AE70+AG70+AI70+AJ70+AK70+AL70+AM70+AN70</f>
        <v>0</v>
      </c>
      <c r="AP70" s="841"/>
      <c r="AQ70" s="841"/>
      <c r="AR70" s="859">
        <f>I70+M70</f>
        <v>0</v>
      </c>
      <c r="AS70" s="1111">
        <f>AR70+O70</f>
        <v>0</v>
      </c>
      <c r="AT70" s="859">
        <f>AR70</f>
        <v>0</v>
      </c>
      <c r="AU70" s="859">
        <f>(((I70+M70)*18)-(17*18))+(O70*10)+Q70+R70+S70+T70+U70+V70</f>
        <v>-298</v>
      </c>
      <c r="AV70" s="859" t="e">
        <f>L70+N70+(P70*10)+R70+S70+T70+U70+V70+W70</f>
        <v>#VALUE!</v>
      </c>
      <c r="AW70" s="859" t="e">
        <f>AU70+AV70</f>
        <v>#VALUE!</v>
      </c>
      <c r="AX70" s="859">
        <f>(I70+K70+M70+Q70)</f>
        <v>8</v>
      </c>
      <c r="AY70" s="859">
        <f t="shared" si="10"/>
        <v>0</v>
      </c>
    </row>
    <row r="71" spans="1:52" s="5" customFormat="1" ht="18.5" x14ac:dyDescent="0.35">
      <c r="A71" s="18"/>
      <c r="B71" s="23" t="s">
        <v>417</v>
      </c>
      <c r="C71" s="23"/>
      <c r="D71" s="331" t="s">
        <v>419</v>
      </c>
      <c r="E71" s="743"/>
      <c r="F71" s="359"/>
      <c r="G71" s="19"/>
      <c r="H71" s="18"/>
      <c r="I71" s="128">
        <f t="shared" si="11"/>
        <v>0</v>
      </c>
      <c r="J71" s="128"/>
      <c r="K71" s="128"/>
      <c r="L71" s="19"/>
      <c r="M71" s="18"/>
      <c r="N71" s="12"/>
      <c r="O71" s="12"/>
      <c r="P71" s="743" t="s">
        <v>420</v>
      </c>
      <c r="Q71" s="359">
        <v>8</v>
      </c>
      <c r="R71" s="12"/>
      <c r="S71" s="12"/>
      <c r="T71" s="12"/>
      <c r="U71" s="12"/>
      <c r="V71" s="12"/>
      <c r="W71" s="751">
        <f t="shared" si="8"/>
        <v>8</v>
      </c>
      <c r="X71" s="1098">
        <v>7</v>
      </c>
      <c r="Y71" s="859"/>
      <c r="Z71" s="848"/>
      <c r="AA71" s="847"/>
      <c r="AB71" s="848"/>
      <c r="AC71" s="850"/>
      <c r="AD71" s="850"/>
      <c r="AE71" s="850"/>
      <c r="AF71" s="841"/>
      <c r="AG71" s="841"/>
      <c r="AH71" s="841"/>
      <c r="AI71" s="841"/>
      <c r="AJ71" s="841"/>
      <c r="AK71" s="841"/>
      <c r="AL71" s="841"/>
      <c r="AM71" s="841"/>
      <c r="AN71" s="841"/>
      <c r="AO71" s="1110"/>
      <c r="AP71" s="841"/>
      <c r="AQ71" s="841"/>
      <c r="AR71" s="859"/>
      <c r="AS71" s="1111"/>
      <c r="AT71" s="859"/>
      <c r="AU71" s="859"/>
      <c r="AV71" s="859"/>
      <c r="AW71" s="859"/>
      <c r="AX71" s="859">
        <f t="shared" ref="AX71:AX74" si="26">(I71+K71+M71+Q71)</f>
        <v>8</v>
      </c>
      <c r="AY71" s="859">
        <f t="shared" si="10"/>
        <v>0</v>
      </c>
    </row>
    <row r="72" spans="1:52" s="5" customFormat="1" ht="33" x14ac:dyDescent="0.4">
      <c r="A72" s="18"/>
      <c r="B72" s="23" t="s">
        <v>529</v>
      </c>
      <c r="C72" s="23"/>
      <c r="D72" s="331" t="s">
        <v>78</v>
      </c>
      <c r="E72" s="808" t="s">
        <v>538</v>
      </c>
      <c r="F72" s="18">
        <v>6</v>
      </c>
      <c r="G72" s="19">
        <v>0</v>
      </c>
      <c r="H72" s="18">
        <v>0</v>
      </c>
      <c r="I72" s="128">
        <f t="shared" si="11"/>
        <v>6</v>
      </c>
      <c r="J72" s="125"/>
      <c r="K72" s="125"/>
      <c r="L72" s="125"/>
      <c r="M72" s="125"/>
      <c r="N72" s="12"/>
      <c r="O72" s="12"/>
      <c r="P72" s="755"/>
      <c r="Q72" s="12"/>
      <c r="R72" s="12"/>
      <c r="S72" s="12"/>
      <c r="T72" s="12"/>
      <c r="U72" s="12"/>
      <c r="V72" s="12"/>
      <c r="W72" s="751">
        <f t="shared" si="8"/>
        <v>6</v>
      </c>
      <c r="X72" s="1098">
        <v>6</v>
      </c>
      <c r="Y72" s="900"/>
      <c r="Z72" s="848"/>
      <c r="AA72" s="847"/>
      <c r="AB72" s="848"/>
      <c r="AC72" s="850"/>
      <c r="AD72" s="850"/>
      <c r="AE72" s="850"/>
      <c r="AF72" s="841"/>
      <c r="AG72" s="841"/>
      <c r="AH72" s="841"/>
      <c r="AI72" s="841"/>
      <c r="AJ72" s="841"/>
      <c r="AK72" s="841"/>
      <c r="AL72" s="841"/>
      <c r="AM72" s="841"/>
      <c r="AN72" s="841"/>
      <c r="AO72" s="1110"/>
      <c r="AP72" s="841"/>
      <c r="AQ72" s="841"/>
      <c r="AR72" s="859"/>
      <c r="AS72" s="1111"/>
      <c r="AT72" s="859"/>
      <c r="AU72" s="859"/>
      <c r="AV72" s="859"/>
      <c r="AW72" s="859"/>
      <c r="AX72" s="859">
        <f t="shared" si="26"/>
        <v>6</v>
      </c>
      <c r="AY72" s="859">
        <f t="shared" si="10"/>
        <v>0</v>
      </c>
    </row>
    <row r="73" spans="1:52" s="5" customFormat="1" ht="49.5" x14ac:dyDescent="0.4">
      <c r="A73" s="18"/>
      <c r="B73" s="333" t="s">
        <v>530</v>
      </c>
      <c r="C73" s="333"/>
      <c r="D73" s="331" t="s">
        <v>78</v>
      </c>
      <c r="E73" s="808" t="s">
        <v>537</v>
      </c>
      <c r="F73" s="805">
        <v>5</v>
      </c>
      <c r="G73" s="805"/>
      <c r="H73" s="805"/>
      <c r="I73" s="128">
        <f t="shared" si="11"/>
        <v>5</v>
      </c>
      <c r="J73" s="125"/>
      <c r="K73" s="125"/>
      <c r="L73" s="125"/>
      <c r="M73" s="125"/>
      <c r="N73" s="809"/>
      <c r="O73" s="807"/>
      <c r="P73" s="12"/>
      <c r="Q73" s="12"/>
      <c r="R73" s="12"/>
      <c r="S73" s="12"/>
      <c r="T73" s="12"/>
      <c r="U73" s="12"/>
      <c r="V73" s="12"/>
      <c r="W73" s="751">
        <f t="shared" si="8"/>
        <v>5</v>
      </c>
      <c r="X73" s="1098">
        <v>5</v>
      </c>
      <c r="Y73" s="900"/>
      <c r="Z73" s="848"/>
      <c r="AA73" s="847"/>
      <c r="AB73" s="848"/>
      <c r="AC73" s="850"/>
      <c r="AD73" s="850"/>
      <c r="AE73" s="850"/>
      <c r="AF73" s="841"/>
      <c r="AG73" s="841"/>
      <c r="AH73" s="841"/>
      <c r="AI73" s="841"/>
      <c r="AJ73" s="841"/>
      <c r="AK73" s="841"/>
      <c r="AL73" s="841"/>
      <c r="AM73" s="841"/>
      <c r="AN73" s="841"/>
      <c r="AO73" s="1110"/>
      <c r="AP73" s="841"/>
      <c r="AQ73" s="841"/>
      <c r="AR73" s="859"/>
      <c r="AS73" s="1111"/>
      <c r="AT73" s="859"/>
      <c r="AU73" s="859"/>
      <c r="AV73" s="859"/>
      <c r="AW73" s="859"/>
      <c r="AX73" s="859">
        <f>(I73+K73+M73+Q73)</f>
        <v>5</v>
      </c>
      <c r="AY73" s="859">
        <f t="shared" si="10"/>
        <v>0</v>
      </c>
    </row>
    <row r="74" spans="1:52" s="5" customFormat="1" ht="18.5" x14ac:dyDescent="0.4">
      <c r="A74" s="18"/>
      <c r="B74" s="333"/>
      <c r="C74" s="333"/>
      <c r="D74" s="331"/>
      <c r="E74" s="743"/>
      <c r="F74" s="805"/>
      <c r="G74" s="805"/>
      <c r="H74" s="805"/>
      <c r="I74" s="125"/>
      <c r="J74" s="125"/>
      <c r="K74" s="125"/>
      <c r="L74" s="125"/>
      <c r="M74" s="125"/>
      <c r="N74" s="809"/>
      <c r="O74" s="807"/>
      <c r="P74" s="755"/>
      <c r="Q74" s="12"/>
      <c r="R74" s="12"/>
      <c r="S74" s="12"/>
      <c r="T74" s="12"/>
      <c r="U74" s="12"/>
      <c r="V74" s="12"/>
      <c r="W74" s="751">
        <f t="shared" si="8"/>
        <v>0</v>
      </c>
      <c r="X74" s="1098"/>
      <c r="Y74" s="900"/>
      <c r="Z74" s="848"/>
      <c r="AA74" s="847"/>
      <c r="AB74" s="848"/>
      <c r="AC74" s="850"/>
      <c r="AD74" s="850"/>
      <c r="AE74" s="850"/>
      <c r="AF74" s="841"/>
      <c r="AG74" s="841"/>
      <c r="AH74" s="841"/>
      <c r="AI74" s="841"/>
      <c r="AJ74" s="841"/>
      <c r="AK74" s="841"/>
      <c r="AL74" s="841"/>
      <c r="AM74" s="841"/>
      <c r="AN74" s="841"/>
      <c r="AO74" s="1110"/>
      <c r="AP74" s="841"/>
      <c r="AQ74" s="841"/>
      <c r="AR74" s="859"/>
      <c r="AS74" s="1111"/>
      <c r="AT74" s="859"/>
      <c r="AU74" s="859"/>
      <c r="AV74" s="859"/>
      <c r="AW74" s="859"/>
      <c r="AX74" s="859">
        <f t="shared" si="26"/>
        <v>0</v>
      </c>
      <c r="AY74" s="859">
        <f t="shared" si="10"/>
        <v>0</v>
      </c>
    </row>
    <row r="75" spans="1:52" ht="15.5" x14ac:dyDescent="0.35">
      <c r="A75" s="38"/>
      <c r="B75" s="39"/>
      <c r="C75" s="40"/>
      <c r="D75" s="40"/>
      <c r="I75" s="3"/>
      <c r="J75" s="3"/>
      <c r="K75" s="3"/>
      <c r="L75" s="3"/>
      <c r="M75" s="3"/>
      <c r="W75" s="3"/>
      <c r="AC75" s="3"/>
      <c r="AD75" s="3"/>
      <c r="AE75" s="3"/>
      <c r="AO75" s="3"/>
    </row>
    <row r="76" spans="1:52" s="5" customFormat="1" ht="18" x14ac:dyDescent="0.35">
      <c r="A76" s="41"/>
      <c r="B76" s="1174"/>
      <c r="C76" s="1174"/>
      <c r="D76" s="1174"/>
      <c r="E76" s="1174"/>
      <c r="F76" s="42"/>
      <c r="G76" s="42"/>
      <c r="H76" s="42"/>
      <c r="I76" s="42"/>
      <c r="J76" s="42"/>
      <c r="K76" s="42"/>
      <c r="L76" s="42"/>
      <c r="M76" s="42"/>
      <c r="N76" s="1192" t="s">
        <v>239</v>
      </c>
      <c r="O76" s="1192"/>
      <c r="P76" s="1192"/>
      <c r="Q76" s="1192"/>
      <c r="R76" s="1192"/>
      <c r="S76" s="1192"/>
      <c r="T76" s="1192"/>
      <c r="U76" s="1192"/>
      <c r="V76" s="1192"/>
      <c r="W76" s="1192"/>
      <c r="X76" s="32"/>
    </row>
    <row r="77" spans="1:52" s="4" customFormat="1" ht="17.5" x14ac:dyDescent="0.35">
      <c r="A77" s="41"/>
      <c r="B77" s="734"/>
      <c r="C77" s="1185"/>
      <c r="D77" s="1185"/>
      <c r="E77" s="43"/>
      <c r="F77" s="42"/>
      <c r="G77" s="42"/>
      <c r="H77" s="42"/>
      <c r="I77" s="42"/>
      <c r="J77" s="42"/>
      <c r="K77" s="42"/>
      <c r="L77" s="42"/>
      <c r="M77" s="42"/>
      <c r="N77" s="42"/>
      <c r="O77" s="1186" t="s">
        <v>96</v>
      </c>
      <c r="P77" s="1186"/>
      <c r="Q77" s="1186"/>
      <c r="R77" s="1186"/>
      <c r="S77" s="1186"/>
      <c r="T77" s="1186"/>
      <c r="U77" s="1186"/>
      <c r="X77" s="352"/>
    </row>
    <row r="78" spans="1:52" s="4" customFormat="1" ht="18" x14ac:dyDescent="0.4">
      <c r="A78" s="44"/>
      <c r="B78" s="45"/>
      <c r="C78" s="1173"/>
      <c r="D78" s="1173"/>
      <c r="E78" s="73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1186"/>
      <c r="Q78" s="1186"/>
      <c r="R78" s="1186"/>
      <c r="S78" s="1186"/>
      <c r="X78" s="352"/>
    </row>
    <row r="79" spans="1:52" s="49" customFormat="1" ht="18" x14ac:dyDescent="0.4">
      <c r="A79" s="47"/>
      <c r="B79" s="45"/>
      <c r="C79" s="1173"/>
      <c r="D79" s="1173"/>
      <c r="E79" s="736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732"/>
      <c r="Q79" s="48"/>
      <c r="R79" s="48"/>
      <c r="X79" s="354"/>
    </row>
    <row r="80" spans="1:52" s="52" customFormat="1" ht="18" x14ac:dyDescent="0.4">
      <c r="A80" s="39"/>
      <c r="B80" s="45"/>
      <c r="C80" s="1173"/>
      <c r="D80" s="1173"/>
      <c r="E80" s="736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50"/>
      <c r="Q80" s="51"/>
      <c r="R80" s="51"/>
      <c r="X80" s="355"/>
    </row>
    <row r="81" spans="1:24" s="52" customFormat="1" ht="18" x14ac:dyDescent="0.4">
      <c r="A81" s="39"/>
      <c r="B81" s="45"/>
      <c r="C81" s="1173"/>
      <c r="D81" s="1173"/>
      <c r="E81" s="736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50"/>
      <c r="Q81" s="51"/>
      <c r="R81" s="51"/>
      <c r="X81" s="355"/>
    </row>
    <row r="82" spans="1:24" s="5" customFormat="1" ht="18" x14ac:dyDescent="0.4">
      <c r="A82" s="39"/>
      <c r="B82" s="45"/>
      <c r="C82" s="1173"/>
      <c r="D82" s="1173"/>
      <c r="E82" s="736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3"/>
      <c r="Q82" s="54"/>
      <c r="R82" s="54"/>
      <c r="X82" s="32"/>
    </row>
    <row r="83" spans="1:24" s="5" customFormat="1" ht="18" x14ac:dyDescent="0.4">
      <c r="A83" s="53"/>
      <c r="B83" s="45"/>
      <c r="C83" s="1173"/>
      <c r="D83" s="1173"/>
      <c r="E83" s="736"/>
      <c r="F83" s="55"/>
      <c r="G83" s="55"/>
      <c r="H83" s="55"/>
      <c r="I83" s="55"/>
      <c r="J83" s="55"/>
      <c r="K83" s="55"/>
      <c r="L83" s="55"/>
      <c r="M83" s="55"/>
      <c r="N83" s="55"/>
      <c r="O83" s="1183" t="s">
        <v>87</v>
      </c>
      <c r="P83" s="1183"/>
      <c r="Q83" s="1183"/>
      <c r="R83" s="1183"/>
      <c r="S83" s="1183"/>
      <c r="T83" s="1183"/>
      <c r="U83" s="1183"/>
      <c r="X83" s="32"/>
    </row>
    <row r="84" spans="1:24" s="5" customFormat="1" ht="18" x14ac:dyDescent="0.4">
      <c r="A84" s="53"/>
      <c r="B84" s="45"/>
      <c r="C84" s="1173"/>
      <c r="D84" s="1173"/>
      <c r="E84" s="736"/>
      <c r="F84" s="55"/>
      <c r="G84" s="55"/>
      <c r="H84" s="55"/>
      <c r="I84" s="55"/>
      <c r="J84" s="55"/>
      <c r="K84" s="55"/>
      <c r="L84" s="55"/>
      <c r="M84" s="55"/>
      <c r="N84" s="55"/>
      <c r="O84" s="55"/>
      <c r="X84" s="32"/>
    </row>
    <row r="85" spans="1:24" s="5" customFormat="1" ht="17.5" customHeight="1" x14ac:dyDescent="0.25">
      <c r="A85" s="56" t="s">
        <v>88</v>
      </c>
      <c r="B85" s="56"/>
      <c r="C85" s="56"/>
      <c r="D85" s="56"/>
      <c r="E85" s="56"/>
      <c r="F85" s="56"/>
      <c r="G85" s="1184"/>
      <c r="H85" s="1184"/>
      <c r="I85" s="1184"/>
      <c r="J85" s="1184"/>
      <c r="K85" s="1184"/>
      <c r="L85" s="1184"/>
      <c r="M85" s="1184"/>
      <c r="N85" s="1184"/>
      <c r="O85" s="1184"/>
      <c r="P85" s="1184"/>
      <c r="Q85" s="1184"/>
      <c r="R85" s="1184"/>
      <c r="S85" s="57"/>
      <c r="T85" s="57"/>
      <c r="U85" s="57"/>
      <c r="X85" s="32"/>
    </row>
    <row r="86" spans="1:24" s="60" customFormat="1" ht="33" customHeight="1" x14ac:dyDescent="0.3">
      <c r="A86" s="58"/>
      <c r="B86" s="59" t="s">
        <v>249</v>
      </c>
      <c r="C86" s="58"/>
      <c r="D86" s="58"/>
      <c r="E86" s="58"/>
      <c r="F86" s="58"/>
      <c r="G86" s="1172"/>
      <c r="H86" s="1172"/>
      <c r="I86" s="1172"/>
      <c r="J86" s="735"/>
      <c r="K86" s="735"/>
      <c r="L86" s="735"/>
      <c r="M86" s="735"/>
      <c r="N86" s="1172"/>
      <c r="O86" s="1172"/>
      <c r="P86" s="1172"/>
      <c r="Q86" s="1172"/>
      <c r="R86" s="1172"/>
      <c r="S86" s="1172"/>
      <c r="T86" s="1172"/>
      <c r="U86" s="1172"/>
      <c r="X86" s="356"/>
    </row>
    <row r="87" spans="1:24" s="60" customFormat="1" ht="18" customHeight="1" x14ac:dyDescent="0.3">
      <c r="A87" s="58"/>
      <c r="B87" s="59" t="s">
        <v>250</v>
      </c>
      <c r="C87" s="58"/>
      <c r="D87" s="58"/>
      <c r="E87" s="58"/>
      <c r="F87" s="58"/>
      <c r="G87" s="1171"/>
      <c r="H87" s="1171"/>
      <c r="I87" s="1171"/>
      <c r="J87" s="736"/>
      <c r="K87" s="736"/>
      <c r="L87" s="736"/>
      <c r="M87" s="736"/>
      <c r="N87" s="1181"/>
      <c r="O87" s="1181"/>
      <c r="P87" s="1182"/>
      <c r="Q87" s="1182"/>
      <c r="R87" s="1182"/>
      <c r="S87" s="1182"/>
      <c r="T87" s="1182"/>
      <c r="U87" s="1182"/>
      <c r="X87" s="356"/>
    </row>
    <row r="88" spans="1:24" s="60" customFormat="1" ht="18" customHeight="1" x14ac:dyDescent="0.3">
      <c r="A88" s="58"/>
      <c r="B88" s="59" t="s">
        <v>120</v>
      </c>
      <c r="C88" s="58"/>
      <c r="D88" s="58"/>
      <c r="E88" s="58"/>
      <c r="F88" s="58"/>
      <c r="G88" s="1171"/>
      <c r="H88" s="1171"/>
      <c r="I88" s="1171"/>
      <c r="J88" s="736"/>
      <c r="K88" s="736"/>
      <c r="L88" s="736"/>
      <c r="M88" s="736"/>
      <c r="N88" s="1181"/>
      <c r="O88" s="1181"/>
      <c r="P88" s="1182"/>
      <c r="Q88" s="1182"/>
      <c r="R88" s="1182"/>
      <c r="S88" s="1182"/>
      <c r="T88" s="1182"/>
      <c r="U88" s="1182"/>
      <c r="X88" s="356"/>
    </row>
    <row r="89" spans="1:24" s="60" customFormat="1" ht="18" customHeight="1" x14ac:dyDescent="0.3">
      <c r="A89" s="61" t="s">
        <v>251</v>
      </c>
      <c r="C89" s="58"/>
      <c r="D89" s="58"/>
      <c r="E89" s="58"/>
      <c r="F89" s="58"/>
      <c r="G89" s="1171"/>
      <c r="H89" s="1171"/>
      <c r="I89" s="1171"/>
      <c r="J89" s="736"/>
      <c r="K89" s="736"/>
      <c r="L89" s="736"/>
      <c r="M89" s="736"/>
      <c r="N89" s="1181"/>
      <c r="O89" s="1181"/>
      <c r="P89" s="1182"/>
      <c r="Q89" s="1182"/>
      <c r="R89" s="1182"/>
      <c r="S89" s="1182"/>
      <c r="T89" s="1182"/>
      <c r="U89" s="1182"/>
      <c r="X89" s="356"/>
    </row>
    <row r="90" spans="1:24" s="4" customFormat="1" ht="18.75" customHeight="1" x14ac:dyDescent="0.35">
      <c r="B90" s="56" t="s">
        <v>95</v>
      </c>
      <c r="C90" s="62"/>
      <c r="D90" s="62"/>
      <c r="E90" s="62"/>
      <c r="F90" s="62"/>
      <c r="G90" s="1171"/>
      <c r="H90" s="1171"/>
      <c r="I90" s="1171"/>
      <c r="J90" s="736"/>
      <c r="K90" s="736"/>
      <c r="L90" s="736"/>
      <c r="M90" s="736"/>
      <c r="N90" s="1181"/>
      <c r="O90" s="1181"/>
      <c r="P90" s="1182"/>
      <c r="Q90" s="1182"/>
      <c r="R90" s="1182"/>
      <c r="S90" s="1182"/>
      <c r="T90" s="1182"/>
      <c r="U90" s="1182"/>
      <c r="X90" s="352"/>
    </row>
    <row r="91" spans="1:24" s="4" customFormat="1" ht="18" x14ac:dyDescent="0.35">
      <c r="A91" s="63"/>
      <c r="B91" s="64"/>
      <c r="C91" s="9"/>
      <c r="D91" s="9"/>
      <c r="E91" s="65"/>
      <c r="F91" s="65"/>
      <c r="G91" s="1171"/>
      <c r="H91" s="1171"/>
      <c r="I91" s="1171"/>
      <c r="J91" s="736"/>
      <c r="K91" s="736"/>
      <c r="L91" s="736"/>
      <c r="M91" s="736"/>
      <c r="N91" s="1181"/>
      <c r="O91" s="1181"/>
      <c r="P91" s="1181"/>
      <c r="Q91" s="1181"/>
      <c r="R91" s="1181"/>
      <c r="S91" s="1182"/>
      <c r="T91" s="1182"/>
      <c r="U91" s="1182"/>
      <c r="X91" s="352"/>
    </row>
    <row r="92" spans="1:24" s="5" customFormat="1" ht="18.75" customHeight="1" thickBot="1" x14ac:dyDescent="0.45">
      <c r="A92" s="1169" t="s">
        <v>110</v>
      </c>
      <c r="B92" s="1169"/>
      <c r="C92" s="1169"/>
      <c r="D92" s="1169"/>
      <c r="E92" s="737"/>
      <c r="F92" s="9"/>
      <c r="G92" s="57"/>
      <c r="H92" s="1307" t="s">
        <v>296</v>
      </c>
      <c r="I92" s="1307"/>
      <c r="J92" s="1307"/>
      <c r="K92" s="1307"/>
      <c r="L92" s="1307"/>
      <c r="M92" s="1307" t="s">
        <v>297</v>
      </c>
      <c r="N92" s="1307"/>
      <c r="O92" s="1307"/>
      <c r="P92" s="1307" t="s">
        <v>298</v>
      </c>
      <c r="Q92" s="1307"/>
      <c r="R92" s="1307"/>
      <c r="S92" s="57"/>
      <c r="T92" s="57"/>
      <c r="U92" s="57"/>
      <c r="X92" s="32"/>
    </row>
    <row r="93" spans="1:24" s="5" customFormat="1" ht="126.5" thickBot="1" x14ac:dyDescent="0.4">
      <c r="A93" s="810" t="s">
        <v>92</v>
      </c>
      <c r="B93" s="811"/>
      <c r="C93" s="811" t="s">
        <v>93</v>
      </c>
      <c r="D93" s="811"/>
      <c r="E93" s="811" t="s">
        <v>94</v>
      </c>
      <c r="F93" s="812"/>
      <c r="G93" s="235"/>
      <c r="H93" s="813" t="s">
        <v>299</v>
      </c>
      <c r="I93" s="813" t="s">
        <v>300</v>
      </c>
      <c r="J93" s="813"/>
      <c r="K93" s="813"/>
      <c r="L93" s="814" t="s">
        <v>301</v>
      </c>
      <c r="M93" s="813" t="s">
        <v>299</v>
      </c>
      <c r="N93" s="813" t="s">
        <v>300</v>
      </c>
      <c r="O93" s="814" t="s">
        <v>302</v>
      </c>
      <c r="P93" s="813" t="s">
        <v>299</v>
      </c>
      <c r="Q93" s="813" t="s">
        <v>300</v>
      </c>
      <c r="R93" s="813" t="s">
        <v>301</v>
      </c>
      <c r="S93" s="235"/>
      <c r="T93" s="235"/>
      <c r="U93" s="235"/>
      <c r="X93" s="32"/>
    </row>
    <row r="94" spans="1:24" s="5" customFormat="1" ht="53" thickBot="1" x14ac:dyDescent="0.45">
      <c r="A94" s="815" t="s">
        <v>252</v>
      </c>
      <c r="B94" s="816" t="s">
        <v>443</v>
      </c>
      <c r="C94" s="817" t="s">
        <v>254</v>
      </c>
      <c r="D94" s="817" t="s">
        <v>255</v>
      </c>
      <c r="E94" s="816" t="s">
        <v>256</v>
      </c>
      <c r="F94" s="817" t="s">
        <v>257</v>
      </c>
      <c r="G94" s="236"/>
      <c r="H94" s="818" t="s">
        <v>303</v>
      </c>
      <c r="I94" s="818" t="s">
        <v>62</v>
      </c>
      <c r="J94" s="818"/>
      <c r="K94" s="818"/>
      <c r="L94" s="818" t="s">
        <v>63</v>
      </c>
      <c r="M94" s="818" t="s">
        <v>304</v>
      </c>
      <c r="N94" s="818" t="s">
        <v>305</v>
      </c>
      <c r="O94" s="818" t="s">
        <v>66</v>
      </c>
      <c r="P94" s="818" t="s">
        <v>304</v>
      </c>
      <c r="Q94" s="818" t="s">
        <v>306</v>
      </c>
      <c r="R94" s="818" t="s">
        <v>307</v>
      </c>
      <c r="S94" s="237"/>
      <c r="T94" s="237"/>
      <c r="U94" s="237"/>
      <c r="X94" s="32"/>
    </row>
    <row r="95" spans="1:24" s="60" customFormat="1" ht="53" thickBot="1" x14ac:dyDescent="0.45">
      <c r="A95" s="815" t="s">
        <v>258</v>
      </c>
      <c r="B95" s="816" t="s">
        <v>259</v>
      </c>
      <c r="C95" s="817" t="s">
        <v>260</v>
      </c>
      <c r="D95" s="817" t="s">
        <v>261</v>
      </c>
      <c r="E95" s="816" t="s">
        <v>262</v>
      </c>
      <c r="F95" s="817" t="s">
        <v>263</v>
      </c>
      <c r="G95" s="236"/>
      <c r="H95" s="818" t="s">
        <v>61</v>
      </c>
      <c r="I95" s="818" t="s">
        <v>64</v>
      </c>
      <c r="J95" s="818"/>
      <c r="K95" s="818"/>
      <c r="L95" s="818" t="s">
        <v>100</v>
      </c>
      <c r="M95" s="818" t="s">
        <v>308</v>
      </c>
      <c r="N95" s="818" t="s">
        <v>309</v>
      </c>
      <c r="O95" s="818" t="s">
        <v>310</v>
      </c>
      <c r="P95" s="818" t="s">
        <v>308</v>
      </c>
      <c r="Q95" s="818" t="s">
        <v>306</v>
      </c>
      <c r="R95" s="818" t="s">
        <v>311</v>
      </c>
      <c r="S95" s="237"/>
      <c r="T95" s="237"/>
      <c r="U95" s="237"/>
      <c r="X95" s="356"/>
    </row>
    <row r="96" spans="1:24" s="60" customFormat="1" ht="42.5" thickBot="1" x14ac:dyDescent="0.45">
      <c r="A96" s="815" t="s">
        <v>264</v>
      </c>
      <c r="B96" s="816" t="s">
        <v>265</v>
      </c>
      <c r="C96" s="817" t="s">
        <v>266</v>
      </c>
      <c r="D96" s="817" t="s">
        <v>267</v>
      </c>
      <c r="E96" s="816" t="s">
        <v>571</v>
      </c>
      <c r="F96" s="819" t="s">
        <v>269</v>
      </c>
      <c r="G96" s="236"/>
      <c r="H96" s="818" t="s">
        <v>312</v>
      </c>
      <c r="I96" s="818" t="s">
        <v>65</v>
      </c>
      <c r="J96" s="818"/>
      <c r="K96" s="818"/>
      <c r="L96" s="818" t="s">
        <v>313</v>
      </c>
      <c r="M96" s="818" t="s">
        <v>314</v>
      </c>
      <c r="N96" s="818" t="s">
        <v>315</v>
      </c>
      <c r="O96" s="818" t="s">
        <v>67</v>
      </c>
      <c r="P96" s="818" t="s">
        <v>316</v>
      </c>
      <c r="Q96" s="818" t="s">
        <v>306</v>
      </c>
      <c r="R96" s="818" t="s">
        <v>317</v>
      </c>
      <c r="S96" s="237"/>
      <c r="T96" s="237"/>
      <c r="U96" s="237"/>
      <c r="X96" s="356"/>
    </row>
    <row r="97" spans="1:24" s="60" customFormat="1" ht="63.5" thickBot="1" x14ac:dyDescent="0.45">
      <c r="A97" s="815" t="s">
        <v>270</v>
      </c>
      <c r="B97" s="816" t="s">
        <v>271</v>
      </c>
      <c r="C97" s="817" t="s">
        <v>272</v>
      </c>
      <c r="D97" s="817" t="s">
        <v>273</v>
      </c>
      <c r="E97" s="816" t="s">
        <v>572</v>
      </c>
      <c r="F97" s="819" t="s">
        <v>275</v>
      </c>
      <c r="G97" s="236"/>
      <c r="H97" s="818" t="s">
        <v>318</v>
      </c>
      <c r="I97" s="818" t="s">
        <v>65</v>
      </c>
      <c r="J97" s="818"/>
      <c r="K97" s="818"/>
      <c r="L97" s="818" t="s">
        <v>319</v>
      </c>
      <c r="M97" s="818" t="s">
        <v>320</v>
      </c>
      <c r="N97" s="818" t="s">
        <v>315</v>
      </c>
      <c r="O97" s="818" t="s">
        <v>68</v>
      </c>
      <c r="P97" s="818" t="s">
        <v>321</v>
      </c>
      <c r="Q97" s="818" t="s">
        <v>315</v>
      </c>
      <c r="R97" s="818" t="s">
        <v>322</v>
      </c>
      <c r="S97" s="237"/>
      <c r="T97" s="237"/>
      <c r="U97" s="237"/>
      <c r="X97" s="356"/>
    </row>
    <row r="98" spans="1:24" s="60" customFormat="1" ht="42.5" thickBot="1" x14ac:dyDescent="0.45">
      <c r="A98" s="815" t="s">
        <v>276</v>
      </c>
      <c r="B98" s="816" t="s">
        <v>277</v>
      </c>
      <c r="C98" s="817" t="s">
        <v>278</v>
      </c>
      <c r="D98" s="817" t="s">
        <v>279</v>
      </c>
      <c r="E98" s="816" t="s">
        <v>280</v>
      </c>
      <c r="F98" s="817" t="s">
        <v>253</v>
      </c>
      <c r="G98" s="236"/>
      <c r="H98" s="818" t="s">
        <v>323</v>
      </c>
      <c r="I98" s="818" t="s">
        <v>65</v>
      </c>
      <c r="J98" s="818"/>
      <c r="K98" s="818"/>
      <c r="L98" s="818" t="s">
        <v>324</v>
      </c>
      <c r="M98" s="818"/>
      <c r="N98" s="820"/>
      <c r="O98" s="820"/>
      <c r="P98" s="818" t="s">
        <v>325</v>
      </c>
      <c r="Q98" s="818" t="s">
        <v>315</v>
      </c>
      <c r="R98" s="818" t="s">
        <v>90</v>
      </c>
      <c r="S98" s="237"/>
      <c r="T98" s="237"/>
      <c r="U98" s="237"/>
      <c r="X98" s="356"/>
    </row>
    <row r="99" spans="1:24" s="60" customFormat="1" ht="18" customHeight="1" thickBot="1" x14ac:dyDescent="0.45">
      <c r="A99" s="815" t="s">
        <v>281</v>
      </c>
      <c r="B99" s="816" t="s">
        <v>282</v>
      </c>
      <c r="C99" s="817" t="s">
        <v>283</v>
      </c>
      <c r="D99" s="817" t="s">
        <v>284</v>
      </c>
      <c r="E99" s="816" t="s">
        <v>573</v>
      </c>
      <c r="F99" s="819" t="s">
        <v>286</v>
      </c>
      <c r="G99" s="57"/>
      <c r="H99" s="744"/>
      <c r="I99" s="744"/>
      <c r="J99" s="744"/>
      <c r="K99" s="744"/>
      <c r="L99" s="744"/>
      <c r="M99" s="57"/>
      <c r="N99" s="57"/>
      <c r="O99" s="57"/>
      <c r="P99" s="57"/>
      <c r="Q99" s="57"/>
      <c r="R99" s="57"/>
      <c r="S99" s="57"/>
      <c r="T99" s="57"/>
      <c r="U99" s="57"/>
      <c r="X99" s="356"/>
    </row>
    <row r="100" spans="1:24" s="60" customFormat="1" ht="28" customHeight="1" thickBot="1" x14ac:dyDescent="0.45">
      <c r="A100" s="815" t="s">
        <v>287</v>
      </c>
      <c r="B100" s="816" t="s">
        <v>288</v>
      </c>
      <c r="C100" s="817" t="s">
        <v>289</v>
      </c>
      <c r="D100" s="817" t="s">
        <v>290</v>
      </c>
      <c r="E100" s="816" t="s">
        <v>291</v>
      </c>
      <c r="F100" s="817" t="s">
        <v>292</v>
      </c>
      <c r="G100" s="235"/>
      <c r="H100" s="744"/>
      <c r="I100" s="744"/>
      <c r="J100" s="744"/>
      <c r="K100" s="744"/>
      <c r="L100" s="744"/>
      <c r="M100" s="735"/>
      <c r="N100" s="238"/>
      <c r="O100" s="238"/>
      <c r="P100" s="235"/>
      <c r="Q100" s="235"/>
      <c r="R100" s="235"/>
      <c r="S100" s="235"/>
      <c r="T100" s="235"/>
      <c r="U100" s="235"/>
      <c r="X100" s="356"/>
    </row>
    <row r="101" spans="1:24" s="60" customFormat="1" ht="18" customHeight="1" thickBot="1" x14ac:dyDescent="0.45">
      <c r="A101" s="815" t="s">
        <v>293</v>
      </c>
      <c r="B101" s="816" t="s">
        <v>294</v>
      </c>
      <c r="C101" s="812"/>
      <c r="D101" s="812"/>
      <c r="E101" s="816" t="s">
        <v>295</v>
      </c>
      <c r="F101" s="817" t="s">
        <v>444</v>
      </c>
      <c r="G101" s="236"/>
      <c r="H101" s="744"/>
      <c r="I101" s="744"/>
      <c r="J101" s="744"/>
      <c r="K101" s="744"/>
      <c r="L101" s="744"/>
      <c r="M101" s="736"/>
      <c r="N101" s="236"/>
      <c r="O101" s="236"/>
      <c r="P101" s="237"/>
      <c r="Q101" s="237"/>
      <c r="R101" s="237"/>
      <c r="S101" s="237"/>
      <c r="T101" s="237"/>
      <c r="U101" s="237"/>
      <c r="X101" s="356"/>
    </row>
    <row r="102" spans="1:24" s="60" customFormat="1" ht="18" customHeight="1" x14ac:dyDescent="0.3">
      <c r="F102" s="58"/>
      <c r="G102" s="236"/>
      <c r="H102" s="744"/>
      <c r="I102" s="744"/>
      <c r="J102" s="744"/>
      <c r="K102" s="744"/>
      <c r="L102" s="744"/>
      <c r="M102" s="736"/>
      <c r="N102" s="236"/>
      <c r="O102" s="236"/>
      <c r="P102" s="237"/>
      <c r="Q102" s="237"/>
      <c r="R102" s="237"/>
      <c r="S102" s="237"/>
      <c r="T102" s="237"/>
      <c r="U102" s="237"/>
      <c r="X102" s="356"/>
    </row>
    <row r="103" spans="1:24" s="60" customFormat="1" ht="18" customHeight="1" thickBot="1" x14ac:dyDescent="0.45">
      <c r="A103" s="1169" t="s">
        <v>109</v>
      </c>
      <c r="B103" s="1169"/>
      <c r="C103" s="1169"/>
      <c r="D103" s="1169"/>
      <c r="E103" s="737"/>
      <c r="F103" s="58"/>
      <c r="G103" s="236"/>
      <c r="H103" s="236"/>
      <c r="I103" s="236"/>
      <c r="J103" s="236"/>
      <c r="K103" s="236"/>
      <c r="L103" s="736"/>
      <c r="M103" s="736"/>
      <c r="N103" s="236"/>
      <c r="O103" s="236"/>
      <c r="P103" s="237"/>
      <c r="Q103" s="237"/>
      <c r="R103" s="237"/>
      <c r="S103" s="237"/>
      <c r="T103" s="237"/>
      <c r="U103" s="237"/>
      <c r="X103" s="356"/>
    </row>
    <row r="104" spans="1:24" ht="22" customHeight="1" thickBot="1" x14ac:dyDescent="0.4">
      <c r="A104" s="810" t="s">
        <v>92</v>
      </c>
      <c r="B104" s="811"/>
      <c r="C104" s="811" t="s">
        <v>93</v>
      </c>
      <c r="D104" s="811"/>
      <c r="E104" s="811" t="s">
        <v>94</v>
      </c>
      <c r="F104" s="812"/>
      <c r="G104" s="239"/>
      <c r="H104" s="239"/>
      <c r="I104" s="239"/>
      <c r="J104" s="239"/>
      <c r="K104" s="239"/>
      <c r="L104" s="736"/>
      <c r="M104" s="736"/>
      <c r="N104" s="236"/>
      <c r="O104" s="236"/>
      <c r="P104" s="237"/>
      <c r="Q104" s="237"/>
      <c r="R104" s="237"/>
      <c r="S104" s="237"/>
      <c r="T104" s="237"/>
      <c r="U104" s="237"/>
    </row>
    <row r="105" spans="1:24" ht="18.5" thickBot="1" x14ac:dyDescent="0.45">
      <c r="A105" s="815" t="s">
        <v>252</v>
      </c>
      <c r="B105" s="816"/>
      <c r="C105" s="817" t="s">
        <v>254</v>
      </c>
      <c r="D105" s="817"/>
      <c r="E105" s="816" t="s">
        <v>256</v>
      </c>
      <c r="F105" s="81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</row>
    <row r="106" spans="1:24" ht="16.5" customHeight="1" thickBot="1" x14ac:dyDescent="0.45">
      <c r="A106" s="815" t="s">
        <v>258</v>
      </c>
      <c r="B106" s="816"/>
      <c r="C106" s="817" t="s">
        <v>260</v>
      </c>
      <c r="D106" s="817"/>
      <c r="E106" s="816" t="s">
        <v>262</v>
      </c>
      <c r="F106" s="81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</row>
    <row r="107" spans="1:24" ht="18.5" thickBot="1" x14ac:dyDescent="0.45">
      <c r="A107" s="815" t="s">
        <v>264</v>
      </c>
      <c r="B107" s="816"/>
      <c r="C107" s="817" t="s">
        <v>266</v>
      </c>
      <c r="D107" s="817"/>
      <c r="E107" s="816" t="s">
        <v>571</v>
      </c>
      <c r="F107" s="819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</row>
    <row r="108" spans="1:24" ht="18.5" thickBot="1" x14ac:dyDescent="0.45">
      <c r="A108" s="815" t="s">
        <v>270</v>
      </c>
      <c r="B108" s="816"/>
      <c r="C108" s="817" t="s">
        <v>272</v>
      </c>
      <c r="D108" s="817"/>
      <c r="E108" s="816" t="s">
        <v>572</v>
      </c>
      <c r="F108" s="819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4" ht="18.5" thickBot="1" x14ac:dyDescent="0.45">
      <c r="A109" s="815" t="s">
        <v>276</v>
      </c>
      <c r="B109" s="816"/>
      <c r="C109" s="817" t="s">
        <v>278</v>
      </c>
      <c r="D109" s="817"/>
      <c r="E109" s="816" t="s">
        <v>280</v>
      </c>
      <c r="F109" s="81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24" ht="18.5" thickBot="1" x14ac:dyDescent="0.45">
      <c r="A110" s="815" t="s">
        <v>281</v>
      </c>
      <c r="B110" s="816"/>
      <c r="C110" s="817" t="s">
        <v>283</v>
      </c>
      <c r="D110" s="817"/>
      <c r="E110" s="816" t="s">
        <v>573</v>
      </c>
      <c r="F110" s="819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24" ht="18.5" thickBot="1" x14ac:dyDescent="0.45">
      <c r="A111" s="815" t="s">
        <v>287</v>
      </c>
      <c r="B111" s="816"/>
      <c r="C111" s="817" t="s">
        <v>289</v>
      </c>
      <c r="D111" s="817"/>
      <c r="E111" s="816" t="s">
        <v>291</v>
      </c>
      <c r="F111" s="81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</row>
    <row r="112" spans="1:24" ht="18.5" thickBot="1" x14ac:dyDescent="0.45">
      <c r="A112" s="815" t="s">
        <v>293</v>
      </c>
      <c r="B112" s="816"/>
      <c r="C112" s="812"/>
      <c r="D112" s="812"/>
      <c r="E112" s="816" t="s">
        <v>295</v>
      </c>
      <c r="F112" s="81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</row>
    <row r="113" spans="1:18" s="34" customFormat="1" x14ac:dyDescent="0.35">
      <c r="A113" s="250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</row>
    <row r="114" spans="1:18" s="34" customFormat="1" ht="34" customHeight="1" x14ac:dyDescent="0.35">
      <c r="A114" s="250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</row>
    <row r="115" spans="1:18" s="34" customFormat="1" ht="34" customHeight="1" x14ac:dyDescent="0.35">
      <c r="A115" s="66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</row>
    <row r="116" spans="1:18" s="34" customFormat="1" x14ac:dyDescent="0.35">
      <c r="A116" s="66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</row>
    <row r="117" spans="1:18" s="34" customFormat="1" x14ac:dyDescent="0.35">
      <c r="A117" s="66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</row>
    <row r="118" spans="1:18" s="34" customFormat="1" x14ac:dyDescent="0.35">
      <c r="A118" s="66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</row>
    <row r="119" spans="1:18" s="34" customFormat="1" x14ac:dyDescent="0.35">
      <c r="A119" s="66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1:18" s="34" customFormat="1" ht="18" x14ac:dyDescent="0.4">
      <c r="A120" s="66"/>
      <c r="E120" s="45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1:18" s="34" customFormat="1" ht="18" x14ac:dyDescent="0.4">
      <c r="A121" s="66"/>
      <c r="E121" s="45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1:18" s="34" customFormat="1" ht="18" x14ac:dyDescent="0.4">
      <c r="A122" s="66"/>
      <c r="E122" s="45"/>
    </row>
    <row r="123" spans="1:18" s="34" customFormat="1" ht="18" x14ac:dyDescent="0.4">
      <c r="A123" s="66"/>
      <c r="E123" s="45"/>
    </row>
    <row r="124" spans="1:18" s="34" customFormat="1" ht="18" x14ac:dyDescent="0.4">
      <c r="A124" s="66"/>
      <c r="E124" s="45"/>
    </row>
    <row r="125" spans="1:18" s="34" customFormat="1" ht="18" x14ac:dyDescent="0.4">
      <c r="A125" s="66"/>
      <c r="E125" s="45"/>
    </row>
    <row r="126" spans="1:18" s="34" customFormat="1" x14ac:dyDescent="0.35">
      <c r="A126" s="66"/>
      <c r="E126" s="67"/>
    </row>
    <row r="127" spans="1:18" s="34" customFormat="1" x14ac:dyDescent="0.35">
      <c r="A127" s="66"/>
      <c r="E127" s="67"/>
    </row>
    <row r="128" spans="1:18" s="34" customFormat="1" x14ac:dyDescent="0.35">
      <c r="A128" s="66"/>
      <c r="E128" s="67"/>
    </row>
  </sheetData>
  <mergeCells count="101">
    <mergeCell ref="A103:B103"/>
    <mergeCell ref="C103:D103"/>
    <mergeCell ref="G91:I91"/>
    <mergeCell ref="N91:O91"/>
    <mergeCell ref="P91:R91"/>
    <mergeCell ref="G90:I90"/>
    <mergeCell ref="N90:O90"/>
    <mergeCell ref="P90:R90"/>
    <mergeCell ref="S90:U90"/>
    <mergeCell ref="S91:U91"/>
    <mergeCell ref="A92:B92"/>
    <mergeCell ref="C92:D92"/>
    <mergeCell ref="H92:L92"/>
    <mergeCell ref="M92:O92"/>
    <mergeCell ref="P92:R92"/>
    <mergeCell ref="G87:I87"/>
    <mergeCell ref="N87:O87"/>
    <mergeCell ref="P87:R87"/>
    <mergeCell ref="S87:U87"/>
    <mergeCell ref="G88:I88"/>
    <mergeCell ref="N88:O88"/>
    <mergeCell ref="P88:R88"/>
    <mergeCell ref="S88:U88"/>
    <mergeCell ref="G89:I89"/>
    <mergeCell ref="N89:O89"/>
    <mergeCell ref="P89:R89"/>
    <mergeCell ref="S89:U89"/>
    <mergeCell ref="C81:D81"/>
    <mergeCell ref="G6:H6"/>
    <mergeCell ref="J6:J7"/>
    <mergeCell ref="K6:K7"/>
    <mergeCell ref="C83:D83"/>
    <mergeCell ref="O83:U83"/>
    <mergeCell ref="C84:D84"/>
    <mergeCell ref="G85:R85"/>
    <mergeCell ref="G86:I86"/>
    <mergeCell ref="N86:O86"/>
    <mergeCell ref="P86:R86"/>
    <mergeCell ref="S86:U86"/>
    <mergeCell ref="AJ5:AN5"/>
    <mergeCell ref="AE6:AE7"/>
    <mergeCell ref="AF6:AF7"/>
    <mergeCell ref="R5:V5"/>
    <mergeCell ref="C82:D82"/>
    <mergeCell ref="AM6:AM7"/>
    <mergeCell ref="AN6:AN7"/>
    <mergeCell ref="B76:E76"/>
    <mergeCell ref="N76:W76"/>
    <mergeCell ref="C77:D77"/>
    <mergeCell ref="O77:U77"/>
    <mergeCell ref="AG6:AG7"/>
    <mergeCell ref="AH6:AH7"/>
    <mergeCell ref="AI6:AI7"/>
    <mergeCell ref="AJ6:AJ7"/>
    <mergeCell ref="AK6:AK7"/>
    <mergeCell ref="AL6:AL7"/>
    <mergeCell ref="R6:R7"/>
    <mergeCell ref="S6:S7"/>
    <mergeCell ref="T6:T7"/>
    <mergeCell ref="C78:D78"/>
    <mergeCell ref="P78:S78"/>
    <mergeCell ref="C79:D79"/>
    <mergeCell ref="C80:D80"/>
    <mergeCell ref="W5:W7"/>
    <mergeCell ref="X5:X7"/>
    <mergeCell ref="Y5:AB5"/>
    <mergeCell ref="AC5:AC7"/>
    <mergeCell ref="AX5:AX7"/>
    <mergeCell ref="AY5:AY7"/>
    <mergeCell ref="A5:A7"/>
    <mergeCell ref="B5:B7"/>
    <mergeCell ref="C5:C7"/>
    <mergeCell ref="D5:D7"/>
    <mergeCell ref="E5:H5"/>
    <mergeCell ref="P5:Q5"/>
    <mergeCell ref="P6:P7"/>
    <mergeCell ref="Q6:Q7"/>
    <mergeCell ref="AO5:AO7"/>
    <mergeCell ref="AP5:AP7"/>
    <mergeCell ref="AD5:AE5"/>
    <mergeCell ref="AF5:AG5"/>
    <mergeCell ref="AA6:AB6"/>
    <mergeCell ref="AD6:AD7"/>
    <mergeCell ref="U6:U7"/>
    <mergeCell ref="V6:V7"/>
    <mergeCell ref="Y6:Z6"/>
    <mergeCell ref="AH5:AI5"/>
    <mergeCell ref="A1:C1"/>
    <mergeCell ref="D1:I1"/>
    <mergeCell ref="A2:C2"/>
    <mergeCell ref="D2:I2"/>
    <mergeCell ref="A3:M3"/>
    <mergeCell ref="I5:I7"/>
    <mergeCell ref="J5:K5"/>
    <mergeCell ref="L5:M5"/>
    <mergeCell ref="N5:O5"/>
    <mergeCell ref="N6:N7"/>
    <mergeCell ref="O6:O7"/>
    <mergeCell ref="E6:F6"/>
    <mergeCell ref="L6:L7"/>
    <mergeCell ref="M6:M7"/>
  </mergeCells>
  <printOptions horizontalCentered="1"/>
  <pageMargins left="0" right="0" top="0.51181102362204722" bottom="0.23622047244094491" header="0.31496062992125984" footer="0.31496062992125984"/>
  <pageSetup paperSize="9" scale="60" orientation="landscape" r:id="rId1"/>
  <rowBreaks count="5" manualBreakCount="5">
    <brk id="18" max="49" man="1"/>
    <brk id="37" max="16383" man="1"/>
    <brk id="55" max="16383" man="1"/>
    <brk id="72" max="16383" man="1"/>
    <brk id="83" max="16383" man="1"/>
  </rowBreaks>
  <colBreaks count="1" manualBreakCount="1">
    <brk id="23" max="104857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28"/>
  <sheetViews>
    <sheetView zoomScale="76" zoomScaleNormal="76" zoomScaleSheetLayoutView="57" workbookViewId="0">
      <pane xSplit="4" ySplit="9" topLeftCell="G11" activePane="bottomRight" state="frozen"/>
      <selection pane="topRight" activeCell="E1" sqref="E1"/>
      <selection pane="bottomLeft" activeCell="A10" sqref="A10"/>
      <selection pane="bottomRight" activeCell="N1" sqref="N1:X4"/>
    </sheetView>
  </sheetViews>
  <sheetFormatPr defaultRowHeight="14.5" x14ac:dyDescent="0.35"/>
  <cols>
    <col min="1" max="1" width="6" style="601" customWidth="1"/>
    <col min="2" max="2" width="29.81640625" style="486" customWidth="1"/>
    <col min="3" max="3" width="13.26953125" style="486" customWidth="1"/>
    <col min="4" max="4" width="10.7265625" style="486" customWidth="1"/>
    <col min="5" max="5" width="26.26953125" style="486" customWidth="1"/>
    <col min="6" max="6" width="7.81640625" style="486" customWidth="1"/>
    <col min="7" max="7" width="9.7265625" style="486" customWidth="1"/>
    <col min="8" max="8" width="7.453125" style="486" customWidth="1"/>
    <col min="9" max="10" width="8" style="486" customWidth="1"/>
    <col min="11" max="11" width="7" style="486" bestFit="1" customWidth="1"/>
    <col min="12" max="12" width="8.90625" style="486" customWidth="1"/>
    <col min="13" max="13" width="8" style="486" customWidth="1"/>
    <col min="14" max="14" width="11.26953125" style="486" customWidth="1"/>
    <col min="15" max="15" width="6.81640625" style="486" customWidth="1"/>
    <col min="16" max="16" width="10.453125" style="486" customWidth="1"/>
    <col min="17" max="17" width="4.81640625" style="486" customWidth="1"/>
    <col min="18" max="18" width="4.453125" style="486" customWidth="1"/>
    <col min="19" max="19" width="5.26953125" style="486" customWidth="1"/>
    <col min="20" max="20" width="4.7265625" style="486" customWidth="1"/>
    <col min="21" max="21" width="4.81640625" style="486" customWidth="1"/>
    <col min="22" max="22" width="5.54296875" style="486" customWidth="1"/>
    <col min="23" max="23" width="6.26953125" style="486" customWidth="1"/>
    <col min="24" max="24" width="8.7265625" style="482"/>
    <col min="25" max="25" width="26.1796875" style="486" hidden="1" customWidth="1"/>
    <col min="26" max="26" width="6.453125" style="486" hidden="1" customWidth="1"/>
    <col min="27" max="27" width="12.81640625" style="486" hidden="1" customWidth="1"/>
    <col min="28" max="34" width="0" style="486" hidden="1" customWidth="1"/>
    <col min="35" max="35" width="5.453125" style="486" hidden="1" customWidth="1"/>
    <col min="36" max="36" width="5.54296875" style="486" hidden="1" customWidth="1"/>
    <col min="37" max="37" width="5.81640625" style="486" hidden="1" customWidth="1"/>
    <col min="38" max="38" width="5.26953125" style="486" hidden="1" customWidth="1"/>
    <col min="39" max="40" width="5" style="486" hidden="1" customWidth="1"/>
    <col min="41" max="49" width="0" style="486" hidden="1" customWidth="1"/>
    <col min="50" max="206" width="8.7265625" style="486"/>
    <col min="207" max="207" width="6" style="486" customWidth="1"/>
    <col min="208" max="208" width="23.453125" style="486" customWidth="1"/>
    <col min="209" max="209" width="10" style="486" customWidth="1"/>
    <col min="210" max="210" width="27.7265625" style="486" customWidth="1"/>
    <col min="211" max="211" width="25.26953125" style="486" customWidth="1"/>
    <col min="212" max="212" width="16.54296875" style="486" customWidth="1"/>
    <col min="213" max="213" width="21.26953125" style="486" customWidth="1"/>
    <col min="214" max="214" width="8.81640625" style="486" customWidth="1"/>
    <col min="215" max="462" width="8.7265625" style="486"/>
    <col min="463" max="463" width="6" style="486" customWidth="1"/>
    <col min="464" max="464" width="23.453125" style="486" customWidth="1"/>
    <col min="465" max="465" width="10" style="486" customWidth="1"/>
    <col min="466" max="466" width="27.7265625" style="486" customWidth="1"/>
    <col min="467" max="467" width="25.26953125" style="486" customWidth="1"/>
    <col min="468" max="468" width="16.54296875" style="486" customWidth="1"/>
    <col min="469" max="469" width="21.26953125" style="486" customWidth="1"/>
    <col min="470" max="470" width="8.81640625" style="486" customWidth="1"/>
    <col min="471" max="718" width="8.7265625" style="486"/>
    <col min="719" max="719" width="6" style="486" customWidth="1"/>
    <col min="720" max="720" width="23.453125" style="486" customWidth="1"/>
    <col min="721" max="721" width="10" style="486" customWidth="1"/>
    <col min="722" max="722" width="27.7265625" style="486" customWidth="1"/>
    <col min="723" max="723" width="25.26953125" style="486" customWidth="1"/>
    <col min="724" max="724" width="16.54296875" style="486" customWidth="1"/>
    <col min="725" max="725" width="21.26953125" style="486" customWidth="1"/>
    <col min="726" max="726" width="8.81640625" style="486" customWidth="1"/>
    <col min="727" max="974" width="8.7265625" style="486"/>
    <col min="975" max="975" width="6" style="486" customWidth="1"/>
    <col min="976" max="976" width="23.453125" style="486" customWidth="1"/>
    <col min="977" max="977" width="10" style="486" customWidth="1"/>
    <col min="978" max="978" width="27.7265625" style="486" customWidth="1"/>
    <col min="979" max="979" width="25.26953125" style="486" customWidth="1"/>
    <col min="980" max="980" width="16.54296875" style="486" customWidth="1"/>
    <col min="981" max="981" width="21.26953125" style="486" customWidth="1"/>
    <col min="982" max="982" width="8.81640625" style="486" customWidth="1"/>
    <col min="983" max="1230" width="8.7265625" style="486"/>
    <col min="1231" max="1231" width="6" style="486" customWidth="1"/>
    <col min="1232" max="1232" width="23.453125" style="486" customWidth="1"/>
    <col min="1233" max="1233" width="10" style="486" customWidth="1"/>
    <col min="1234" max="1234" width="27.7265625" style="486" customWidth="1"/>
    <col min="1235" max="1235" width="25.26953125" style="486" customWidth="1"/>
    <col min="1236" max="1236" width="16.54296875" style="486" customWidth="1"/>
    <col min="1237" max="1237" width="21.26953125" style="486" customWidth="1"/>
    <col min="1238" max="1238" width="8.81640625" style="486" customWidth="1"/>
    <col min="1239" max="1486" width="8.7265625" style="486"/>
    <col min="1487" max="1487" width="6" style="486" customWidth="1"/>
    <col min="1488" max="1488" width="23.453125" style="486" customWidth="1"/>
    <col min="1489" max="1489" width="10" style="486" customWidth="1"/>
    <col min="1490" max="1490" width="27.7265625" style="486" customWidth="1"/>
    <col min="1491" max="1491" width="25.26953125" style="486" customWidth="1"/>
    <col min="1492" max="1492" width="16.54296875" style="486" customWidth="1"/>
    <col min="1493" max="1493" width="21.26953125" style="486" customWidth="1"/>
    <col min="1494" max="1494" width="8.81640625" style="486" customWidth="1"/>
    <col min="1495" max="1742" width="8.7265625" style="486"/>
    <col min="1743" max="1743" width="6" style="486" customWidth="1"/>
    <col min="1744" max="1744" width="23.453125" style="486" customWidth="1"/>
    <col min="1745" max="1745" width="10" style="486" customWidth="1"/>
    <col min="1746" max="1746" width="27.7265625" style="486" customWidth="1"/>
    <col min="1747" max="1747" width="25.26953125" style="486" customWidth="1"/>
    <col min="1748" max="1748" width="16.54296875" style="486" customWidth="1"/>
    <col min="1749" max="1749" width="21.26953125" style="486" customWidth="1"/>
    <col min="1750" max="1750" width="8.81640625" style="486" customWidth="1"/>
    <col min="1751" max="1998" width="8.7265625" style="486"/>
    <col min="1999" max="1999" width="6" style="486" customWidth="1"/>
    <col min="2000" max="2000" width="23.453125" style="486" customWidth="1"/>
    <col min="2001" max="2001" width="10" style="486" customWidth="1"/>
    <col min="2002" max="2002" width="27.7265625" style="486" customWidth="1"/>
    <col min="2003" max="2003" width="25.26953125" style="486" customWidth="1"/>
    <col min="2004" max="2004" width="16.54296875" style="486" customWidth="1"/>
    <col min="2005" max="2005" width="21.26953125" style="486" customWidth="1"/>
    <col min="2006" max="2006" width="8.81640625" style="486" customWidth="1"/>
    <col min="2007" max="2254" width="8.7265625" style="486"/>
    <col min="2255" max="2255" width="6" style="486" customWidth="1"/>
    <col min="2256" max="2256" width="23.453125" style="486" customWidth="1"/>
    <col min="2257" max="2257" width="10" style="486" customWidth="1"/>
    <col min="2258" max="2258" width="27.7265625" style="486" customWidth="1"/>
    <col min="2259" max="2259" width="25.26953125" style="486" customWidth="1"/>
    <col min="2260" max="2260" width="16.54296875" style="486" customWidth="1"/>
    <col min="2261" max="2261" width="21.26953125" style="486" customWidth="1"/>
    <col min="2262" max="2262" width="8.81640625" style="486" customWidth="1"/>
    <col min="2263" max="2510" width="8.7265625" style="486"/>
    <col min="2511" max="2511" width="6" style="486" customWidth="1"/>
    <col min="2512" max="2512" width="23.453125" style="486" customWidth="1"/>
    <col min="2513" max="2513" width="10" style="486" customWidth="1"/>
    <col min="2514" max="2514" width="27.7265625" style="486" customWidth="1"/>
    <col min="2515" max="2515" width="25.26953125" style="486" customWidth="1"/>
    <col min="2516" max="2516" width="16.54296875" style="486" customWidth="1"/>
    <col min="2517" max="2517" width="21.26953125" style="486" customWidth="1"/>
    <col min="2518" max="2518" width="8.81640625" style="486" customWidth="1"/>
    <col min="2519" max="2766" width="8.7265625" style="486"/>
    <col min="2767" max="2767" width="6" style="486" customWidth="1"/>
    <col min="2768" max="2768" width="23.453125" style="486" customWidth="1"/>
    <col min="2769" max="2769" width="10" style="486" customWidth="1"/>
    <col min="2770" max="2770" width="27.7265625" style="486" customWidth="1"/>
    <col min="2771" max="2771" width="25.26953125" style="486" customWidth="1"/>
    <col min="2772" max="2772" width="16.54296875" style="486" customWidth="1"/>
    <col min="2773" max="2773" width="21.26953125" style="486" customWidth="1"/>
    <col min="2774" max="2774" width="8.81640625" style="486" customWidth="1"/>
    <col min="2775" max="3022" width="8.7265625" style="486"/>
    <col min="3023" max="3023" width="6" style="486" customWidth="1"/>
    <col min="3024" max="3024" width="23.453125" style="486" customWidth="1"/>
    <col min="3025" max="3025" width="10" style="486" customWidth="1"/>
    <col min="3026" max="3026" width="27.7265625" style="486" customWidth="1"/>
    <col min="3027" max="3027" width="25.26953125" style="486" customWidth="1"/>
    <col min="3028" max="3028" width="16.54296875" style="486" customWidth="1"/>
    <col min="3029" max="3029" width="21.26953125" style="486" customWidth="1"/>
    <col min="3030" max="3030" width="8.81640625" style="486" customWidth="1"/>
    <col min="3031" max="3278" width="8.7265625" style="486"/>
    <col min="3279" max="3279" width="6" style="486" customWidth="1"/>
    <col min="3280" max="3280" width="23.453125" style="486" customWidth="1"/>
    <col min="3281" max="3281" width="10" style="486" customWidth="1"/>
    <col min="3282" max="3282" width="27.7265625" style="486" customWidth="1"/>
    <col min="3283" max="3283" width="25.26953125" style="486" customWidth="1"/>
    <col min="3284" max="3284" width="16.54296875" style="486" customWidth="1"/>
    <col min="3285" max="3285" width="21.26953125" style="486" customWidth="1"/>
    <col min="3286" max="3286" width="8.81640625" style="486" customWidth="1"/>
    <col min="3287" max="3534" width="8.7265625" style="486"/>
    <col min="3535" max="3535" width="6" style="486" customWidth="1"/>
    <col min="3536" max="3536" width="23.453125" style="486" customWidth="1"/>
    <col min="3537" max="3537" width="10" style="486" customWidth="1"/>
    <col min="3538" max="3538" width="27.7265625" style="486" customWidth="1"/>
    <col min="3539" max="3539" width="25.26953125" style="486" customWidth="1"/>
    <col min="3540" max="3540" width="16.54296875" style="486" customWidth="1"/>
    <col min="3541" max="3541" width="21.26953125" style="486" customWidth="1"/>
    <col min="3542" max="3542" width="8.81640625" style="486" customWidth="1"/>
    <col min="3543" max="3790" width="8.7265625" style="486"/>
    <col min="3791" max="3791" width="6" style="486" customWidth="1"/>
    <col min="3792" max="3792" width="23.453125" style="486" customWidth="1"/>
    <col min="3793" max="3793" width="10" style="486" customWidth="1"/>
    <col min="3794" max="3794" width="27.7265625" style="486" customWidth="1"/>
    <col min="3795" max="3795" width="25.26953125" style="486" customWidth="1"/>
    <col min="3796" max="3796" width="16.54296875" style="486" customWidth="1"/>
    <col min="3797" max="3797" width="21.26953125" style="486" customWidth="1"/>
    <col min="3798" max="3798" width="8.81640625" style="486" customWidth="1"/>
    <col min="3799" max="4046" width="8.7265625" style="486"/>
    <col min="4047" max="4047" width="6" style="486" customWidth="1"/>
    <col min="4048" max="4048" width="23.453125" style="486" customWidth="1"/>
    <col min="4049" max="4049" width="10" style="486" customWidth="1"/>
    <col min="4050" max="4050" width="27.7265625" style="486" customWidth="1"/>
    <col min="4051" max="4051" width="25.26953125" style="486" customWidth="1"/>
    <col min="4052" max="4052" width="16.54296875" style="486" customWidth="1"/>
    <col min="4053" max="4053" width="21.26953125" style="486" customWidth="1"/>
    <col min="4054" max="4054" width="8.81640625" style="486" customWidth="1"/>
    <col min="4055" max="4302" width="8.7265625" style="486"/>
    <col min="4303" max="4303" width="6" style="486" customWidth="1"/>
    <col min="4304" max="4304" width="23.453125" style="486" customWidth="1"/>
    <col min="4305" max="4305" width="10" style="486" customWidth="1"/>
    <col min="4306" max="4306" width="27.7265625" style="486" customWidth="1"/>
    <col min="4307" max="4307" width="25.26953125" style="486" customWidth="1"/>
    <col min="4308" max="4308" width="16.54296875" style="486" customWidth="1"/>
    <col min="4309" max="4309" width="21.26953125" style="486" customWidth="1"/>
    <col min="4310" max="4310" width="8.81640625" style="486" customWidth="1"/>
    <col min="4311" max="4558" width="8.7265625" style="486"/>
    <col min="4559" max="4559" width="6" style="486" customWidth="1"/>
    <col min="4560" max="4560" width="23.453125" style="486" customWidth="1"/>
    <col min="4561" max="4561" width="10" style="486" customWidth="1"/>
    <col min="4562" max="4562" width="27.7265625" style="486" customWidth="1"/>
    <col min="4563" max="4563" width="25.26953125" style="486" customWidth="1"/>
    <col min="4564" max="4564" width="16.54296875" style="486" customWidth="1"/>
    <col min="4565" max="4565" width="21.26953125" style="486" customWidth="1"/>
    <col min="4566" max="4566" width="8.81640625" style="486" customWidth="1"/>
    <col min="4567" max="4814" width="8.7265625" style="486"/>
    <col min="4815" max="4815" width="6" style="486" customWidth="1"/>
    <col min="4816" max="4816" width="23.453125" style="486" customWidth="1"/>
    <col min="4817" max="4817" width="10" style="486" customWidth="1"/>
    <col min="4818" max="4818" width="27.7265625" style="486" customWidth="1"/>
    <col min="4819" max="4819" width="25.26953125" style="486" customWidth="1"/>
    <col min="4820" max="4820" width="16.54296875" style="486" customWidth="1"/>
    <col min="4821" max="4821" width="21.26953125" style="486" customWidth="1"/>
    <col min="4822" max="4822" width="8.81640625" style="486" customWidth="1"/>
    <col min="4823" max="5070" width="8.7265625" style="486"/>
    <col min="5071" max="5071" width="6" style="486" customWidth="1"/>
    <col min="5072" max="5072" width="23.453125" style="486" customWidth="1"/>
    <col min="5073" max="5073" width="10" style="486" customWidth="1"/>
    <col min="5074" max="5074" width="27.7265625" style="486" customWidth="1"/>
    <col min="5075" max="5075" width="25.26953125" style="486" customWidth="1"/>
    <col min="5076" max="5076" width="16.54296875" style="486" customWidth="1"/>
    <col min="5077" max="5077" width="21.26953125" style="486" customWidth="1"/>
    <col min="5078" max="5078" width="8.81640625" style="486" customWidth="1"/>
    <col min="5079" max="5326" width="8.7265625" style="486"/>
    <col min="5327" max="5327" width="6" style="486" customWidth="1"/>
    <col min="5328" max="5328" width="23.453125" style="486" customWidth="1"/>
    <col min="5329" max="5329" width="10" style="486" customWidth="1"/>
    <col min="5330" max="5330" width="27.7265625" style="486" customWidth="1"/>
    <col min="5331" max="5331" width="25.26953125" style="486" customWidth="1"/>
    <col min="5332" max="5332" width="16.54296875" style="486" customWidth="1"/>
    <col min="5333" max="5333" width="21.26953125" style="486" customWidth="1"/>
    <col min="5334" max="5334" width="8.81640625" style="486" customWidth="1"/>
    <col min="5335" max="5582" width="8.7265625" style="486"/>
    <col min="5583" max="5583" width="6" style="486" customWidth="1"/>
    <col min="5584" max="5584" width="23.453125" style="486" customWidth="1"/>
    <col min="5585" max="5585" width="10" style="486" customWidth="1"/>
    <col min="5586" max="5586" width="27.7265625" style="486" customWidth="1"/>
    <col min="5587" max="5587" width="25.26953125" style="486" customWidth="1"/>
    <col min="5588" max="5588" width="16.54296875" style="486" customWidth="1"/>
    <col min="5589" max="5589" width="21.26953125" style="486" customWidth="1"/>
    <col min="5590" max="5590" width="8.81640625" style="486" customWidth="1"/>
    <col min="5591" max="5838" width="8.7265625" style="486"/>
    <col min="5839" max="5839" width="6" style="486" customWidth="1"/>
    <col min="5840" max="5840" width="23.453125" style="486" customWidth="1"/>
    <col min="5841" max="5841" width="10" style="486" customWidth="1"/>
    <col min="5842" max="5842" width="27.7265625" style="486" customWidth="1"/>
    <col min="5843" max="5843" width="25.26953125" style="486" customWidth="1"/>
    <col min="5844" max="5844" width="16.54296875" style="486" customWidth="1"/>
    <col min="5845" max="5845" width="21.26953125" style="486" customWidth="1"/>
    <col min="5846" max="5846" width="8.81640625" style="486" customWidth="1"/>
    <col min="5847" max="6094" width="8.7265625" style="486"/>
    <col min="6095" max="6095" width="6" style="486" customWidth="1"/>
    <col min="6096" max="6096" width="23.453125" style="486" customWidth="1"/>
    <col min="6097" max="6097" width="10" style="486" customWidth="1"/>
    <col min="6098" max="6098" width="27.7265625" style="486" customWidth="1"/>
    <col min="6099" max="6099" width="25.26953125" style="486" customWidth="1"/>
    <col min="6100" max="6100" width="16.54296875" style="486" customWidth="1"/>
    <col min="6101" max="6101" width="21.26953125" style="486" customWidth="1"/>
    <col min="6102" max="6102" width="8.81640625" style="486" customWidth="1"/>
    <col min="6103" max="6350" width="8.7265625" style="486"/>
    <col min="6351" max="6351" width="6" style="486" customWidth="1"/>
    <col min="6352" max="6352" width="23.453125" style="486" customWidth="1"/>
    <col min="6353" max="6353" width="10" style="486" customWidth="1"/>
    <col min="6354" max="6354" width="27.7265625" style="486" customWidth="1"/>
    <col min="6355" max="6355" width="25.26953125" style="486" customWidth="1"/>
    <col min="6356" max="6356" width="16.54296875" style="486" customWidth="1"/>
    <col min="6357" max="6357" width="21.26953125" style="486" customWidth="1"/>
    <col min="6358" max="6358" width="8.81640625" style="486" customWidth="1"/>
    <col min="6359" max="6606" width="8.7265625" style="486"/>
    <col min="6607" max="6607" width="6" style="486" customWidth="1"/>
    <col min="6608" max="6608" width="23.453125" style="486" customWidth="1"/>
    <col min="6609" max="6609" width="10" style="486" customWidth="1"/>
    <col min="6610" max="6610" width="27.7265625" style="486" customWidth="1"/>
    <col min="6611" max="6611" width="25.26953125" style="486" customWidth="1"/>
    <col min="6612" max="6612" width="16.54296875" style="486" customWidth="1"/>
    <col min="6613" max="6613" width="21.26953125" style="486" customWidth="1"/>
    <col min="6614" max="6614" width="8.81640625" style="486" customWidth="1"/>
    <col min="6615" max="6862" width="8.7265625" style="486"/>
    <col min="6863" max="6863" width="6" style="486" customWidth="1"/>
    <col min="6864" max="6864" width="23.453125" style="486" customWidth="1"/>
    <col min="6865" max="6865" width="10" style="486" customWidth="1"/>
    <col min="6866" max="6866" width="27.7265625" style="486" customWidth="1"/>
    <col min="6867" max="6867" width="25.26953125" style="486" customWidth="1"/>
    <col min="6868" max="6868" width="16.54296875" style="486" customWidth="1"/>
    <col min="6869" max="6869" width="21.26953125" style="486" customWidth="1"/>
    <col min="6870" max="6870" width="8.81640625" style="486" customWidth="1"/>
    <col min="6871" max="7118" width="8.7265625" style="486"/>
    <col min="7119" max="7119" width="6" style="486" customWidth="1"/>
    <col min="7120" max="7120" width="23.453125" style="486" customWidth="1"/>
    <col min="7121" max="7121" width="10" style="486" customWidth="1"/>
    <col min="7122" max="7122" width="27.7265625" style="486" customWidth="1"/>
    <col min="7123" max="7123" width="25.26953125" style="486" customWidth="1"/>
    <col min="7124" max="7124" width="16.54296875" style="486" customWidth="1"/>
    <col min="7125" max="7125" width="21.26953125" style="486" customWidth="1"/>
    <col min="7126" max="7126" width="8.81640625" style="486" customWidth="1"/>
    <col min="7127" max="7374" width="8.7265625" style="486"/>
    <col min="7375" max="7375" width="6" style="486" customWidth="1"/>
    <col min="7376" max="7376" width="23.453125" style="486" customWidth="1"/>
    <col min="7377" max="7377" width="10" style="486" customWidth="1"/>
    <col min="7378" max="7378" width="27.7265625" style="486" customWidth="1"/>
    <col min="7379" max="7379" width="25.26953125" style="486" customWidth="1"/>
    <col min="7380" max="7380" width="16.54296875" style="486" customWidth="1"/>
    <col min="7381" max="7381" width="21.26953125" style="486" customWidth="1"/>
    <col min="7382" max="7382" width="8.81640625" style="486" customWidth="1"/>
    <col min="7383" max="7630" width="8.7265625" style="486"/>
    <col min="7631" max="7631" width="6" style="486" customWidth="1"/>
    <col min="7632" max="7632" width="23.453125" style="486" customWidth="1"/>
    <col min="7633" max="7633" width="10" style="486" customWidth="1"/>
    <col min="7634" max="7634" width="27.7265625" style="486" customWidth="1"/>
    <col min="7635" max="7635" width="25.26953125" style="486" customWidth="1"/>
    <col min="7636" max="7636" width="16.54296875" style="486" customWidth="1"/>
    <col min="7637" max="7637" width="21.26953125" style="486" customWidth="1"/>
    <col min="7638" max="7638" width="8.81640625" style="486" customWidth="1"/>
    <col min="7639" max="7886" width="8.7265625" style="486"/>
    <col min="7887" max="7887" width="6" style="486" customWidth="1"/>
    <col min="7888" max="7888" width="23.453125" style="486" customWidth="1"/>
    <col min="7889" max="7889" width="10" style="486" customWidth="1"/>
    <col min="7890" max="7890" width="27.7265625" style="486" customWidth="1"/>
    <col min="7891" max="7891" width="25.26953125" style="486" customWidth="1"/>
    <col min="7892" max="7892" width="16.54296875" style="486" customWidth="1"/>
    <col min="7893" max="7893" width="21.26953125" style="486" customWidth="1"/>
    <col min="7894" max="7894" width="8.81640625" style="486" customWidth="1"/>
    <col min="7895" max="8142" width="8.7265625" style="486"/>
    <col min="8143" max="8143" width="6" style="486" customWidth="1"/>
    <col min="8144" max="8144" width="23.453125" style="486" customWidth="1"/>
    <col min="8145" max="8145" width="10" style="486" customWidth="1"/>
    <col min="8146" max="8146" width="27.7265625" style="486" customWidth="1"/>
    <col min="8147" max="8147" width="25.26953125" style="486" customWidth="1"/>
    <col min="8148" max="8148" width="16.54296875" style="486" customWidth="1"/>
    <col min="8149" max="8149" width="21.26953125" style="486" customWidth="1"/>
    <col min="8150" max="8150" width="8.81640625" style="486" customWidth="1"/>
    <col min="8151" max="8398" width="8.7265625" style="486"/>
    <col min="8399" max="8399" width="6" style="486" customWidth="1"/>
    <col min="8400" max="8400" width="23.453125" style="486" customWidth="1"/>
    <col min="8401" max="8401" width="10" style="486" customWidth="1"/>
    <col min="8402" max="8402" width="27.7265625" style="486" customWidth="1"/>
    <col min="8403" max="8403" width="25.26953125" style="486" customWidth="1"/>
    <col min="8404" max="8404" width="16.54296875" style="486" customWidth="1"/>
    <col min="8405" max="8405" width="21.26953125" style="486" customWidth="1"/>
    <col min="8406" max="8406" width="8.81640625" style="486" customWidth="1"/>
    <col min="8407" max="8654" width="8.7265625" style="486"/>
    <col min="8655" max="8655" width="6" style="486" customWidth="1"/>
    <col min="8656" max="8656" width="23.453125" style="486" customWidth="1"/>
    <col min="8657" max="8657" width="10" style="486" customWidth="1"/>
    <col min="8658" max="8658" width="27.7265625" style="486" customWidth="1"/>
    <col min="8659" max="8659" width="25.26953125" style="486" customWidth="1"/>
    <col min="8660" max="8660" width="16.54296875" style="486" customWidth="1"/>
    <col min="8661" max="8661" width="21.26953125" style="486" customWidth="1"/>
    <col min="8662" max="8662" width="8.81640625" style="486" customWidth="1"/>
    <col min="8663" max="8910" width="8.7265625" style="486"/>
    <col min="8911" max="8911" width="6" style="486" customWidth="1"/>
    <col min="8912" max="8912" width="23.453125" style="486" customWidth="1"/>
    <col min="8913" max="8913" width="10" style="486" customWidth="1"/>
    <col min="8914" max="8914" width="27.7265625" style="486" customWidth="1"/>
    <col min="8915" max="8915" width="25.26953125" style="486" customWidth="1"/>
    <col min="8916" max="8916" width="16.54296875" style="486" customWidth="1"/>
    <col min="8917" max="8917" width="21.26953125" style="486" customWidth="1"/>
    <col min="8918" max="8918" width="8.81640625" style="486" customWidth="1"/>
    <col min="8919" max="9166" width="8.7265625" style="486"/>
    <col min="9167" max="9167" width="6" style="486" customWidth="1"/>
    <col min="9168" max="9168" width="23.453125" style="486" customWidth="1"/>
    <col min="9169" max="9169" width="10" style="486" customWidth="1"/>
    <col min="9170" max="9170" width="27.7265625" style="486" customWidth="1"/>
    <col min="9171" max="9171" width="25.26953125" style="486" customWidth="1"/>
    <col min="9172" max="9172" width="16.54296875" style="486" customWidth="1"/>
    <col min="9173" max="9173" width="21.26953125" style="486" customWidth="1"/>
    <col min="9174" max="9174" width="8.81640625" style="486" customWidth="1"/>
    <col min="9175" max="9422" width="8.7265625" style="486"/>
    <col min="9423" max="9423" width="6" style="486" customWidth="1"/>
    <col min="9424" max="9424" width="23.453125" style="486" customWidth="1"/>
    <col min="9425" max="9425" width="10" style="486" customWidth="1"/>
    <col min="9426" max="9426" width="27.7265625" style="486" customWidth="1"/>
    <col min="9427" max="9427" width="25.26953125" style="486" customWidth="1"/>
    <col min="9428" max="9428" width="16.54296875" style="486" customWidth="1"/>
    <col min="9429" max="9429" width="21.26953125" style="486" customWidth="1"/>
    <col min="9430" max="9430" width="8.81640625" style="486" customWidth="1"/>
    <col min="9431" max="9678" width="8.7265625" style="486"/>
    <col min="9679" max="9679" width="6" style="486" customWidth="1"/>
    <col min="9680" max="9680" width="23.453125" style="486" customWidth="1"/>
    <col min="9681" max="9681" width="10" style="486" customWidth="1"/>
    <col min="9682" max="9682" width="27.7265625" style="486" customWidth="1"/>
    <col min="9683" max="9683" width="25.26953125" style="486" customWidth="1"/>
    <col min="9684" max="9684" width="16.54296875" style="486" customWidth="1"/>
    <col min="9685" max="9685" width="21.26953125" style="486" customWidth="1"/>
    <col min="9686" max="9686" width="8.81640625" style="486" customWidth="1"/>
    <col min="9687" max="9934" width="8.7265625" style="486"/>
    <col min="9935" max="9935" width="6" style="486" customWidth="1"/>
    <col min="9936" max="9936" width="23.453125" style="486" customWidth="1"/>
    <col min="9937" max="9937" width="10" style="486" customWidth="1"/>
    <col min="9938" max="9938" width="27.7265625" style="486" customWidth="1"/>
    <col min="9939" max="9939" width="25.26953125" style="486" customWidth="1"/>
    <col min="9940" max="9940" width="16.54296875" style="486" customWidth="1"/>
    <col min="9941" max="9941" width="21.26953125" style="486" customWidth="1"/>
    <col min="9942" max="9942" width="8.81640625" style="486" customWidth="1"/>
    <col min="9943" max="10190" width="8.7265625" style="486"/>
    <col min="10191" max="10191" width="6" style="486" customWidth="1"/>
    <col min="10192" max="10192" width="23.453125" style="486" customWidth="1"/>
    <col min="10193" max="10193" width="10" style="486" customWidth="1"/>
    <col min="10194" max="10194" width="27.7265625" style="486" customWidth="1"/>
    <col min="10195" max="10195" width="25.26953125" style="486" customWidth="1"/>
    <col min="10196" max="10196" width="16.54296875" style="486" customWidth="1"/>
    <col min="10197" max="10197" width="21.26953125" style="486" customWidth="1"/>
    <col min="10198" max="10198" width="8.81640625" style="486" customWidth="1"/>
    <col min="10199" max="10446" width="8.7265625" style="486"/>
    <col min="10447" max="10447" width="6" style="486" customWidth="1"/>
    <col min="10448" max="10448" width="23.453125" style="486" customWidth="1"/>
    <col min="10449" max="10449" width="10" style="486" customWidth="1"/>
    <col min="10450" max="10450" width="27.7265625" style="486" customWidth="1"/>
    <col min="10451" max="10451" width="25.26953125" style="486" customWidth="1"/>
    <col min="10452" max="10452" width="16.54296875" style="486" customWidth="1"/>
    <col min="10453" max="10453" width="21.26953125" style="486" customWidth="1"/>
    <col min="10454" max="10454" width="8.81640625" style="486" customWidth="1"/>
    <col min="10455" max="10702" width="8.7265625" style="486"/>
    <col min="10703" max="10703" width="6" style="486" customWidth="1"/>
    <col min="10704" max="10704" width="23.453125" style="486" customWidth="1"/>
    <col min="10705" max="10705" width="10" style="486" customWidth="1"/>
    <col min="10706" max="10706" width="27.7265625" style="486" customWidth="1"/>
    <col min="10707" max="10707" width="25.26953125" style="486" customWidth="1"/>
    <col min="10708" max="10708" width="16.54296875" style="486" customWidth="1"/>
    <col min="10709" max="10709" width="21.26953125" style="486" customWidth="1"/>
    <col min="10710" max="10710" width="8.81640625" style="486" customWidth="1"/>
    <col min="10711" max="10958" width="8.7265625" style="486"/>
    <col min="10959" max="10959" width="6" style="486" customWidth="1"/>
    <col min="10960" max="10960" width="23.453125" style="486" customWidth="1"/>
    <col min="10961" max="10961" width="10" style="486" customWidth="1"/>
    <col min="10962" max="10962" width="27.7265625" style="486" customWidth="1"/>
    <col min="10963" max="10963" width="25.26953125" style="486" customWidth="1"/>
    <col min="10964" max="10964" width="16.54296875" style="486" customWidth="1"/>
    <col min="10965" max="10965" width="21.26953125" style="486" customWidth="1"/>
    <col min="10966" max="10966" width="8.81640625" style="486" customWidth="1"/>
    <col min="10967" max="11214" width="8.7265625" style="486"/>
    <col min="11215" max="11215" width="6" style="486" customWidth="1"/>
    <col min="11216" max="11216" width="23.453125" style="486" customWidth="1"/>
    <col min="11217" max="11217" width="10" style="486" customWidth="1"/>
    <col min="11218" max="11218" width="27.7265625" style="486" customWidth="1"/>
    <col min="11219" max="11219" width="25.26953125" style="486" customWidth="1"/>
    <col min="11220" max="11220" width="16.54296875" style="486" customWidth="1"/>
    <col min="11221" max="11221" width="21.26953125" style="486" customWidth="1"/>
    <col min="11222" max="11222" width="8.81640625" style="486" customWidth="1"/>
    <col min="11223" max="11470" width="8.7265625" style="486"/>
    <col min="11471" max="11471" width="6" style="486" customWidth="1"/>
    <col min="11472" max="11472" width="23.453125" style="486" customWidth="1"/>
    <col min="11473" max="11473" width="10" style="486" customWidth="1"/>
    <col min="11474" max="11474" width="27.7265625" style="486" customWidth="1"/>
    <col min="11475" max="11475" width="25.26953125" style="486" customWidth="1"/>
    <col min="11476" max="11476" width="16.54296875" style="486" customWidth="1"/>
    <col min="11477" max="11477" width="21.26953125" style="486" customWidth="1"/>
    <col min="11478" max="11478" width="8.81640625" style="486" customWidth="1"/>
    <col min="11479" max="11726" width="8.7265625" style="486"/>
    <col min="11727" max="11727" width="6" style="486" customWidth="1"/>
    <col min="11728" max="11728" width="23.453125" style="486" customWidth="1"/>
    <col min="11729" max="11729" width="10" style="486" customWidth="1"/>
    <col min="11730" max="11730" width="27.7265625" style="486" customWidth="1"/>
    <col min="11731" max="11731" width="25.26953125" style="486" customWidth="1"/>
    <col min="11732" max="11732" width="16.54296875" style="486" customWidth="1"/>
    <col min="11733" max="11733" width="21.26953125" style="486" customWidth="1"/>
    <col min="11734" max="11734" width="8.81640625" style="486" customWidth="1"/>
    <col min="11735" max="11982" width="8.7265625" style="486"/>
    <col min="11983" max="11983" width="6" style="486" customWidth="1"/>
    <col min="11984" max="11984" width="23.453125" style="486" customWidth="1"/>
    <col min="11985" max="11985" width="10" style="486" customWidth="1"/>
    <col min="11986" max="11986" width="27.7265625" style="486" customWidth="1"/>
    <col min="11987" max="11987" width="25.26953125" style="486" customWidth="1"/>
    <col min="11988" max="11988" width="16.54296875" style="486" customWidth="1"/>
    <col min="11989" max="11989" width="21.26953125" style="486" customWidth="1"/>
    <col min="11990" max="11990" width="8.81640625" style="486" customWidth="1"/>
    <col min="11991" max="12238" width="8.7265625" style="486"/>
    <col min="12239" max="12239" width="6" style="486" customWidth="1"/>
    <col min="12240" max="12240" width="23.453125" style="486" customWidth="1"/>
    <col min="12241" max="12241" width="10" style="486" customWidth="1"/>
    <col min="12242" max="12242" width="27.7265625" style="486" customWidth="1"/>
    <col min="12243" max="12243" width="25.26953125" style="486" customWidth="1"/>
    <col min="12244" max="12244" width="16.54296875" style="486" customWidth="1"/>
    <col min="12245" max="12245" width="21.26953125" style="486" customWidth="1"/>
    <col min="12246" max="12246" width="8.81640625" style="486" customWidth="1"/>
    <col min="12247" max="12494" width="8.7265625" style="486"/>
    <col min="12495" max="12495" width="6" style="486" customWidth="1"/>
    <col min="12496" max="12496" width="23.453125" style="486" customWidth="1"/>
    <col min="12497" max="12497" width="10" style="486" customWidth="1"/>
    <col min="12498" max="12498" width="27.7265625" style="486" customWidth="1"/>
    <col min="12499" max="12499" width="25.26953125" style="486" customWidth="1"/>
    <col min="12500" max="12500" width="16.54296875" style="486" customWidth="1"/>
    <col min="12501" max="12501" width="21.26953125" style="486" customWidth="1"/>
    <col min="12502" max="12502" width="8.81640625" style="486" customWidth="1"/>
    <col min="12503" max="12750" width="8.7265625" style="486"/>
    <col min="12751" max="12751" width="6" style="486" customWidth="1"/>
    <col min="12752" max="12752" width="23.453125" style="486" customWidth="1"/>
    <col min="12753" max="12753" width="10" style="486" customWidth="1"/>
    <col min="12754" max="12754" width="27.7265625" style="486" customWidth="1"/>
    <col min="12755" max="12755" width="25.26953125" style="486" customWidth="1"/>
    <col min="12756" max="12756" width="16.54296875" style="486" customWidth="1"/>
    <col min="12757" max="12757" width="21.26953125" style="486" customWidth="1"/>
    <col min="12758" max="12758" width="8.81640625" style="486" customWidth="1"/>
    <col min="12759" max="13006" width="8.7265625" style="486"/>
    <col min="13007" max="13007" width="6" style="486" customWidth="1"/>
    <col min="13008" max="13008" width="23.453125" style="486" customWidth="1"/>
    <col min="13009" max="13009" width="10" style="486" customWidth="1"/>
    <col min="13010" max="13010" width="27.7265625" style="486" customWidth="1"/>
    <col min="13011" max="13011" width="25.26953125" style="486" customWidth="1"/>
    <col min="13012" max="13012" width="16.54296875" style="486" customWidth="1"/>
    <col min="13013" max="13013" width="21.26953125" style="486" customWidth="1"/>
    <col min="13014" max="13014" width="8.81640625" style="486" customWidth="1"/>
    <col min="13015" max="13262" width="8.7265625" style="486"/>
    <col min="13263" max="13263" width="6" style="486" customWidth="1"/>
    <col min="13264" max="13264" width="23.453125" style="486" customWidth="1"/>
    <col min="13265" max="13265" width="10" style="486" customWidth="1"/>
    <col min="13266" max="13266" width="27.7265625" style="486" customWidth="1"/>
    <col min="13267" max="13267" width="25.26953125" style="486" customWidth="1"/>
    <col min="13268" max="13268" width="16.54296875" style="486" customWidth="1"/>
    <col min="13269" max="13269" width="21.26953125" style="486" customWidth="1"/>
    <col min="13270" max="13270" width="8.81640625" style="486" customWidth="1"/>
    <col min="13271" max="13518" width="8.7265625" style="486"/>
    <col min="13519" max="13519" width="6" style="486" customWidth="1"/>
    <col min="13520" max="13520" width="23.453125" style="486" customWidth="1"/>
    <col min="13521" max="13521" width="10" style="486" customWidth="1"/>
    <col min="13522" max="13522" width="27.7265625" style="486" customWidth="1"/>
    <col min="13523" max="13523" width="25.26953125" style="486" customWidth="1"/>
    <col min="13524" max="13524" width="16.54296875" style="486" customWidth="1"/>
    <col min="13525" max="13525" width="21.26953125" style="486" customWidth="1"/>
    <col min="13526" max="13526" width="8.81640625" style="486" customWidth="1"/>
    <col min="13527" max="13774" width="8.7265625" style="486"/>
    <col min="13775" max="13775" width="6" style="486" customWidth="1"/>
    <col min="13776" max="13776" width="23.453125" style="486" customWidth="1"/>
    <col min="13777" max="13777" width="10" style="486" customWidth="1"/>
    <col min="13778" max="13778" width="27.7265625" style="486" customWidth="1"/>
    <col min="13779" max="13779" width="25.26953125" style="486" customWidth="1"/>
    <col min="13780" max="13780" width="16.54296875" style="486" customWidth="1"/>
    <col min="13781" max="13781" width="21.26953125" style="486" customWidth="1"/>
    <col min="13782" max="13782" width="8.81640625" style="486" customWidth="1"/>
    <col min="13783" max="14030" width="8.7265625" style="486"/>
    <col min="14031" max="14031" width="6" style="486" customWidth="1"/>
    <col min="14032" max="14032" width="23.453125" style="486" customWidth="1"/>
    <col min="14033" max="14033" width="10" style="486" customWidth="1"/>
    <col min="14034" max="14034" width="27.7265625" style="486" customWidth="1"/>
    <col min="14035" max="14035" width="25.26953125" style="486" customWidth="1"/>
    <col min="14036" max="14036" width="16.54296875" style="486" customWidth="1"/>
    <col min="14037" max="14037" width="21.26953125" style="486" customWidth="1"/>
    <col min="14038" max="14038" width="8.81640625" style="486" customWidth="1"/>
    <col min="14039" max="14286" width="8.7265625" style="486"/>
    <col min="14287" max="14287" width="6" style="486" customWidth="1"/>
    <col min="14288" max="14288" width="23.453125" style="486" customWidth="1"/>
    <col min="14289" max="14289" width="10" style="486" customWidth="1"/>
    <col min="14290" max="14290" width="27.7265625" style="486" customWidth="1"/>
    <col min="14291" max="14291" width="25.26953125" style="486" customWidth="1"/>
    <col min="14292" max="14292" width="16.54296875" style="486" customWidth="1"/>
    <col min="14293" max="14293" width="21.26953125" style="486" customWidth="1"/>
    <col min="14294" max="14294" width="8.81640625" style="486" customWidth="1"/>
    <col min="14295" max="14542" width="8.7265625" style="486"/>
    <col min="14543" max="14543" width="6" style="486" customWidth="1"/>
    <col min="14544" max="14544" width="23.453125" style="486" customWidth="1"/>
    <col min="14545" max="14545" width="10" style="486" customWidth="1"/>
    <col min="14546" max="14546" width="27.7265625" style="486" customWidth="1"/>
    <col min="14547" max="14547" width="25.26953125" style="486" customWidth="1"/>
    <col min="14548" max="14548" width="16.54296875" style="486" customWidth="1"/>
    <col min="14549" max="14549" width="21.26953125" style="486" customWidth="1"/>
    <col min="14550" max="14550" width="8.81640625" style="486" customWidth="1"/>
    <col min="14551" max="14798" width="8.7265625" style="486"/>
    <col min="14799" max="14799" width="6" style="486" customWidth="1"/>
    <col min="14800" max="14800" width="23.453125" style="486" customWidth="1"/>
    <col min="14801" max="14801" width="10" style="486" customWidth="1"/>
    <col min="14802" max="14802" width="27.7265625" style="486" customWidth="1"/>
    <col min="14803" max="14803" width="25.26953125" style="486" customWidth="1"/>
    <col min="14804" max="14804" width="16.54296875" style="486" customWidth="1"/>
    <col min="14805" max="14805" width="21.26953125" style="486" customWidth="1"/>
    <col min="14806" max="14806" width="8.81640625" style="486" customWidth="1"/>
    <col min="14807" max="15054" width="8.7265625" style="486"/>
    <col min="15055" max="15055" width="6" style="486" customWidth="1"/>
    <col min="15056" max="15056" width="23.453125" style="486" customWidth="1"/>
    <col min="15057" max="15057" width="10" style="486" customWidth="1"/>
    <col min="15058" max="15058" width="27.7265625" style="486" customWidth="1"/>
    <col min="15059" max="15059" width="25.26953125" style="486" customWidth="1"/>
    <col min="15060" max="15060" width="16.54296875" style="486" customWidth="1"/>
    <col min="15061" max="15061" width="21.26953125" style="486" customWidth="1"/>
    <col min="15062" max="15062" width="8.81640625" style="486" customWidth="1"/>
    <col min="15063" max="15310" width="8.7265625" style="486"/>
    <col min="15311" max="15311" width="6" style="486" customWidth="1"/>
    <col min="15312" max="15312" width="23.453125" style="486" customWidth="1"/>
    <col min="15313" max="15313" width="10" style="486" customWidth="1"/>
    <col min="15314" max="15314" width="27.7265625" style="486" customWidth="1"/>
    <col min="15315" max="15315" width="25.26953125" style="486" customWidth="1"/>
    <col min="15316" max="15316" width="16.54296875" style="486" customWidth="1"/>
    <col min="15317" max="15317" width="21.26953125" style="486" customWidth="1"/>
    <col min="15318" max="15318" width="8.81640625" style="486" customWidth="1"/>
    <col min="15319" max="15566" width="8.7265625" style="486"/>
    <col min="15567" max="15567" width="6" style="486" customWidth="1"/>
    <col min="15568" max="15568" width="23.453125" style="486" customWidth="1"/>
    <col min="15569" max="15569" width="10" style="486" customWidth="1"/>
    <col min="15570" max="15570" width="27.7265625" style="486" customWidth="1"/>
    <col min="15571" max="15571" width="25.26953125" style="486" customWidth="1"/>
    <col min="15572" max="15572" width="16.54296875" style="486" customWidth="1"/>
    <col min="15573" max="15573" width="21.26953125" style="486" customWidth="1"/>
    <col min="15574" max="15574" width="8.81640625" style="486" customWidth="1"/>
    <col min="15575" max="15822" width="8.7265625" style="486"/>
    <col min="15823" max="15823" width="6" style="486" customWidth="1"/>
    <col min="15824" max="15824" width="23.453125" style="486" customWidth="1"/>
    <col min="15825" max="15825" width="10" style="486" customWidth="1"/>
    <col min="15826" max="15826" width="27.7265625" style="486" customWidth="1"/>
    <col min="15827" max="15827" width="25.26953125" style="486" customWidth="1"/>
    <col min="15828" max="15828" width="16.54296875" style="486" customWidth="1"/>
    <col min="15829" max="15829" width="21.26953125" style="486" customWidth="1"/>
    <col min="15830" max="15830" width="8.81640625" style="486" customWidth="1"/>
    <col min="15831" max="16078" width="8.7265625" style="486"/>
    <col min="16079" max="16079" width="6" style="486" customWidth="1"/>
    <col min="16080" max="16080" width="23.453125" style="486" customWidth="1"/>
    <col min="16081" max="16081" width="10" style="486" customWidth="1"/>
    <col min="16082" max="16082" width="27.7265625" style="486" customWidth="1"/>
    <col min="16083" max="16083" width="25.26953125" style="486" customWidth="1"/>
    <col min="16084" max="16084" width="16.54296875" style="486" customWidth="1"/>
    <col min="16085" max="16085" width="21.26953125" style="486" customWidth="1"/>
    <col min="16086" max="16086" width="8.81640625" style="486" customWidth="1"/>
    <col min="16087" max="16327" width="8.7265625" style="486"/>
    <col min="16328" max="16384" width="9.1796875" style="486" customWidth="1"/>
  </cols>
  <sheetData>
    <row r="1" spans="1:51" s="392" customFormat="1" ht="17.5" x14ac:dyDescent="0.35">
      <c r="A1" s="1276" t="s">
        <v>236</v>
      </c>
      <c r="B1" s="1276"/>
      <c r="C1" s="1276"/>
      <c r="D1" s="1277" t="s">
        <v>1</v>
      </c>
      <c r="E1" s="1277"/>
      <c r="F1" s="1277"/>
      <c r="G1" s="1277"/>
      <c r="H1" s="1277"/>
      <c r="I1" s="1277"/>
      <c r="J1" s="714"/>
      <c r="K1" s="714"/>
      <c r="L1" s="714"/>
      <c r="M1" s="714"/>
      <c r="N1" s="1129"/>
      <c r="O1" s="1129"/>
      <c r="P1" s="1129"/>
      <c r="Q1" s="1129"/>
      <c r="R1" s="1129" t="s">
        <v>591</v>
      </c>
      <c r="S1" s="1130"/>
      <c r="T1" s="1130"/>
      <c r="U1" s="1130"/>
      <c r="V1" s="1130"/>
      <c r="W1" s="1130"/>
      <c r="X1" s="1131"/>
    </row>
    <row r="2" spans="1:51" s="392" customFormat="1" ht="17.5" x14ac:dyDescent="0.35">
      <c r="A2" s="1278" t="s">
        <v>7</v>
      </c>
      <c r="B2" s="1278"/>
      <c r="C2" s="1278"/>
      <c r="D2" s="1277" t="s">
        <v>3</v>
      </c>
      <c r="E2" s="1277"/>
      <c r="F2" s="1277"/>
      <c r="G2" s="1277"/>
      <c r="H2" s="1277"/>
      <c r="I2" s="1277"/>
      <c r="J2" s="714"/>
      <c r="K2" s="714"/>
      <c r="L2" s="714"/>
      <c r="M2" s="714"/>
      <c r="N2" s="1129"/>
      <c r="O2" s="1129"/>
      <c r="P2" s="1130"/>
      <c r="Q2" s="1132" t="s">
        <v>592</v>
      </c>
      <c r="R2" s="1132"/>
      <c r="S2" s="1132"/>
      <c r="T2" s="1132"/>
      <c r="U2" s="1132"/>
      <c r="V2" s="1132"/>
      <c r="W2" s="1132"/>
      <c r="X2" s="1133"/>
    </row>
    <row r="3" spans="1:51" s="394" customFormat="1" ht="20.25" customHeight="1" x14ac:dyDescent="0.4">
      <c r="A3" s="1279" t="s">
        <v>521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134"/>
      <c r="O3" s="1134"/>
      <c r="P3" s="60"/>
      <c r="Q3" s="1132" t="s">
        <v>593</v>
      </c>
      <c r="R3" s="1135"/>
      <c r="S3" s="1135"/>
      <c r="T3" s="1135"/>
      <c r="U3" s="1135"/>
      <c r="V3" s="1135"/>
      <c r="W3" s="1135"/>
      <c r="X3" s="1136"/>
    </row>
    <row r="4" spans="1:51" s="394" customFormat="1" ht="16.5" x14ac:dyDescent="0.35">
      <c r="A4" s="396"/>
      <c r="B4" s="397"/>
      <c r="C4" s="398"/>
      <c r="D4" s="398"/>
      <c r="E4" s="399"/>
      <c r="F4" s="399"/>
      <c r="G4" s="399"/>
      <c r="H4" s="399"/>
      <c r="I4" s="399"/>
      <c r="J4" s="399"/>
      <c r="K4" s="399"/>
      <c r="L4" s="399"/>
      <c r="M4" s="399"/>
      <c r="N4" s="1137"/>
      <c r="O4" s="1137"/>
      <c r="P4" s="1137"/>
      <c r="Q4" s="1132" t="s">
        <v>594</v>
      </c>
      <c r="R4" s="1135"/>
      <c r="S4" s="1135"/>
      <c r="T4" s="1135"/>
      <c r="U4" s="1135"/>
      <c r="V4" s="1135"/>
      <c r="W4" s="1135"/>
      <c r="X4" s="1136"/>
      <c r="AU4" s="394">
        <f>54-18</f>
        <v>36</v>
      </c>
      <c r="AV4" s="394">
        <f>51-17</f>
        <v>34</v>
      </c>
    </row>
    <row r="5" spans="1:51" s="394" customFormat="1" ht="33" customHeight="1" x14ac:dyDescent="0.25">
      <c r="A5" s="1215" t="s">
        <v>0</v>
      </c>
      <c r="B5" s="1280" t="s">
        <v>4</v>
      </c>
      <c r="C5" s="1280" t="s">
        <v>74</v>
      </c>
      <c r="D5" s="1280" t="s">
        <v>70</v>
      </c>
      <c r="E5" s="1267" t="s">
        <v>247</v>
      </c>
      <c r="F5" s="1267"/>
      <c r="G5" s="1267"/>
      <c r="H5" s="1267"/>
      <c r="I5" s="1268" t="s">
        <v>114</v>
      </c>
      <c r="J5" s="1273" t="s">
        <v>422</v>
      </c>
      <c r="K5" s="1274"/>
      <c r="L5" s="1269" t="s">
        <v>181</v>
      </c>
      <c r="M5" s="1270"/>
      <c r="N5" s="1275" t="s">
        <v>111</v>
      </c>
      <c r="O5" s="1275"/>
      <c r="P5" s="1253" t="s">
        <v>108</v>
      </c>
      <c r="Q5" s="1254"/>
      <c r="R5" s="1259" t="s">
        <v>112</v>
      </c>
      <c r="S5" s="1260"/>
      <c r="T5" s="1260"/>
      <c r="U5" s="1260"/>
      <c r="V5" s="1261"/>
      <c r="W5" s="1262" t="s">
        <v>115</v>
      </c>
      <c r="X5" s="1263" t="s">
        <v>86</v>
      </c>
      <c r="Y5" s="1267" t="s">
        <v>116</v>
      </c>
      <c r="Z5" s="1267"/>
      <c r="AA5" s="1267"/>
      <c r="AB5" s="1267"/>
      <c r="AC5" s="1268" t="s">
        <v>114</v>
      </c>
      <c r="AD5" s="1269" t="s">
        <v>181</v>
      </c>
      <c r="AE5" s="1270"/>
      <c r="AF5" s="1271" t="s">
        <v>111</v>
      </c>
      <c r="AG5" s="1271"/>
      <c r="AH5" s="1253" t="s">
        <v>108</v>
      </c>
      <c r="AI5" s="1254"/>
      <c r="AJ5" s="1255" t="s">
        <v>113</v>
      </c>
      <c r="AK5" s="1255"/>
      <c r="AL5" s="1255"/>
      <c r="AM5" s="1255"/>
      <c r="AN5" s="1255"/>
      <c r="AO5" s="1262" t="s">
        <v>115</v>
      </c>
      <c r="AP5" s="1263" t="s">
        <v>86</v>
      </c>
      <c r="AR5" s="394" t="s">
        <v>184</v>
      </c>
      <c r="AS5" s="394" t="s">
        <v>185</v>
      </c>
      <c r="AT5" s="394" t="s">
        <v>186</v>
      </c>
      <c r="AU5" s="400" t="s">
        <v>187</v>
      </c>
      <c r="AV5" s="400" t="s">
        <v>188</v>
      </c>
      <c r="AW5" s="400" t="s">
        <v>189</v>
      </c>
      <c r="AX5" s="1163" t="s">
        <v>581</v>
      </c>
      <c r="AY5" s="1163" t="s">
        <v>582</v>
      </c>
    </row>
    <row r="6" spans="1:51" s="394" customFormat="1" ht="89.5" customHeight="1" x14ac:dyDescent="0.25">
      <c r="A6" s="1215"/>
      <c r="B6" s="1280"/>
      <c r="C6" s="1280"/>
      <c r="D6" s="1280"/>
      <c r="E6" s="1252" t="s">
        <v>463</v>
      </c>
      <c r="F6" s="1252"/>
      <c r="G6" s="1264" t="s">
        <v>150</v>
      </c>
      <c r="H6" s="1264"/>
      <c r="I6" s="1268"/>
      <c r="J6" s="1265" t="s">
        <v>182</v>
      </c>
      <c r="K6" s="1265" t="s">
        <v>423</v>
      </c>
      <c r="L6" s="1256" t="s">
        <v>182</v>
      </c>
      <c r="M6" s="1256" t="s">
        <v>101</v>
      </c>
      <c r="N6" s="1258" t="s">
        <v>119</v>
      </c>
      <c r="O6" s="1248" t="s">
        <v>101</v>
      </c>
      <c r="P6" s="1250" t="s">
        <v>117</v>
      </c>
      <c r="Q6" s="1250" t="s">
        <v>101</v>
      </c>
      <c r="R6" s="1243" t="s">
        <v>103</v>
      </c>
      <c r="S6" s="1243" t="s">
        <v>104</v>
      </c>
      <c r="T6" s="1243" t="s">
        <v>105</v>
      </c>
      <c r="U6" s="1243" t="s">
        <v>106</v>
      </c>
      <c r="V6" s="1243" t="s">
        <v>107</v>
      </c>
      <c r="W6" s="1262"/>
      <c r="X6" s="1263"/>
      <c r="Y6" s="1252" t="s">
        <v>464</v>
      </c>
      <c r="Z6" s="1252"/>
      <c r="AA6" s="1272" t="s">
        <v>150</v>
      </c>
      <c r="AB6" s="1272"/>
      <c r="AC6" s="1268"/>
      <c r="AD6" s="1256" t="s">
        <v>182</v>
      </c>
      <c r="AE6" s="1256" t="s">
        <v>101</v>
      </c>
      <c r="AF6" s="1258" t="s">
        <v>119</v>
      </c>
      <c r="AG6" s="1248" t="s">
        <v>101</v>
      </c>
      <c r="AH6" s="1250" t="s">
        <v>117</v>
      </c>
      <c r="AI6" s="1250" t="s">
        <v>101</v>
      </c>
      <c r="AJ6" s="1243" t="s">
        <v>103</v>
      </c>
      <c r="AK6" s="1243" t="s">
        <v>104</v>
      </c>
      <c r="AL6" s="1243" t="s">
        <v>105</v>
      </c>
      <c r="AM6" s="1243" t="s">
        <v>106</v>
      </c>
      <c r="AN6" s="1244" t="s">
        <v>107</v>
      </c>
      <c r="AO6" s="1262"/>
      <c r="AP6" s="1263"/>
      <c r="AR6" s="394" t="s">
        <v>190</v>
      </c>
      <c r="AS6" s="394" t="s">
        <v>190</v>
      </c>
      <c r="AT6" s="394" t="s">
        <v>190</v>
      </c>
      <c r="AX6" s="1163"/>
      <c r="AY6" s="1163"/>
    </row>
    <row r="7" spans="1:51" s="394" customFormat="1" ht="65.150000000000006" customHeight="1" x14ac:dyDescent="0.25">
      <c r="A7" s="1215"/>
      <c r="B7" s="1280"/>
      <c r="C7" s="1280"/>
      <c r="D7" s="1280"/>
      <c r="E7" s="717" t="s">
        <v>183</v>
      </c>
      <c r="F7" s="717" t="s">
        <v>5</v>
      </c>
      <c r="G7" s="717" t="s">
        <v>89</v>
      </c>
      <c r="H7" s="717" t="s">
        <v>2</v>
      </c>
      <c r="I7" s="1268"/>
      <c r="J7" s="1266"/>
      <c r="K7" s="1266"/>
      <c r="L7" s="1257"/>
      <c r="M7" s="1257"/>
      <c r="N7" s="1258"/>
      <c r="O7" s="1249"/>
      <c r="P7" s="1251"/>
      <c r="Q7" s="1251"/>
      <c r="R7" s="1243"/>
      <c r="S7" s="1243"/>
      <c r="T7" s="1243"/>
      <c r="U7" s="1243"/>
      <c r="V7" s="1243"/>
      <c r="W7" s="1262"/>
      <c r="X7" s="1263"/>
      <c r="Y7" s="717" t="s">
        <v>118</v>
      </c>
      <c r="Z7" s="717" t="s">
        <v>5</v>
      </c>
      <c r="AA7" s="717" t="s">
        <v>89</v>
      </c>
      <c r="AB7" s="717" t="s">
        <v>2</v>
      </c>
      <c r="AC7" s="1268"/>
      <c r="AD7" s="1257"/>
      <c r="AE7" s="1257"/>
      <c r="AF7" s="1258"/>
      <c r="AG7" s="1249"/>
      <c r="AH7" s="1251"/>
      <c r="AI7" s="1251"/>
      <c r="AJ7" s="1243"/>
      <c r="AK7" s="1243"/>
      <c r="AL7" s="1243"/>
      <c r="AM7" s="1243"/>
      <c r="AN7" s="1244"/>
      <c r="AO7" s="1262"/>
      <c r="AP7" s="1263"/>
      <c r="AS7" s="394" t="s">
        <v>191</v>
      </c>
      <c r="AU7" s="394">
        <f>SUM(AU10:AU69)</f>
        <v>1182</v>
      </c>
      <c r="AV7" s="394" t="e">
        <f>SUM(AV10:AV69)</f>
        <v>#VALUE!</v>
      </c>
      <c r="AW7" s="394" t="e">
        <f>AV7+AU7</f>
        <v>#VALUE!</v>
      </c>
      <c r="AX7" s="1163"/>
      <c r="AY7" s="1163"/>
    </row>
    <row r="8" spans="1:51" s="420" customFormat="1" ht="15" x14ac:dyDescent="0.3">
      <c r="A8" s="712">
        <v>1</v>
      </c>
      <c r="B8" s="713">
        <v>2</v>
      </c>
      <c r="C8" s="713">
        <v>3</v>
      </c>
      <c r="D8" s="713">
        <v>4</v>
      </c>
      <c r="E8" s="713">
        <v>5</v>
      </c>
      <c r="F8" s="713">
        <v>6</v>
      </c>
      <c r="G8" s="713">
        <v>7</v>
      </c>
      <c r="H8" s="713">
        <v>8</v>
      </c>
      <c r="I8" s="716">
        <v>9</v>
      </c>
      <c r="J8" s="404">
        <v>10</v>
      </c>
      <c r="K8" s="405">
        <v>11</v>
      </c>
      <c r="L8" s="404">
        <v>12</v>
      </c>
      <c r="M8" s="406">
        <v>13</v>
      </c>
      <c r="N8" s="404">
        <v>14</v>
      </c>
      <c r="O8" s="407">
        <v>15</v>
      </c>
      <c r="P8" s="408">
        <v>16</v>
      </c>
      <c r="Q8" s="409">
        <v>16</v>
      </c>
      <c r="R8" s="410">
        <v>17</v>
      </c>
      <c r="S8" s="719">
        <v>18</v>
      </c>
      <c r="T8" s="410">
        <v>19</v>
      </c>
      <c r="U8" s="719">
        <v>20</v>
      </c>
      <c r="V8" s="410">
        <v>21</v>
      </c>
      <c r="W8" s="412">
        <v>22</v>
      </c>
      <c r="X8" s="413">
        <v>23</v>
      </c>
      <c r="Y8" s="713">
        <v>23</v>
      </c>
      <c r="Z8" s="414">
        <v>24</v>
      </c>
      <c r="AA8" s="713">
        <v>25</v>
      </c>
      <c r="AB8" s="414">
        <v>26</v>
      </c>
      <c r="AC8" s="716">
        <v>27</v>
      </c>
      <c r="AD8" s="414">
        <v>28</v>
      </c>
      <c r="AE8" s="718">
        <v>29</v>
      </c>
      <c r="AF8" s="414">
        <v>30</v>
      </c>
      <c r="AG8" s="416">
        <v>31</v>
      </c>
      <c r="AH8" s="414">
        <v>32</v>
      </c>
      <c r="AI8" s="409">
        <v>33</v>
      </c>
      <c r="AJ8" s="417">
        <v>34</v>
      </c>
      <c r="AK8" s="417">
        <v>35</v>
      </c>
      <c r="AL8" s="417">
        <v>36</v>
      </c>
      <c r="AM8" s="417">
        <v>37</v>
      </c>
      <c r="AN8" s="417">
        <v>38</v>
      </c>
      <c r="AO8" s="418">
        <v>39</v>
      </c>
      <c r="AP8" s="419">
        <v>40</v>
      </c>
      <c r="AX8" s="36"/>
      <c r="AY8" s="36"/>
    </row>
    <row r="9" spans="1:51" s="394" customFormat="1" ht="15" x14ac:dyDescent="0.3">
      <c r="A9" s="15"/>
      <c r="B9" s="421" t="s">
        <v>9</v>
      </c>
      <c r="C9" s="412"/>
      <c r="D9" s="412"/>
      <c r="E9" s="713"/>
      <c r="F9" s="713"/>
      <c r="G9" s="713"/>
      <c r="H9" s="713"/>
      <c r="I9" s="716"/>
      <c r="J9" s="404"/>
      <c r="K9" s="405"/>
      <c r="L9" s="404"/>
      <c r="M9" s="406"/>
      <c r="N9" s="277"/>
      <c r="O9" s="262"/>
      <c r="P9" s="277"/>
      <c r="Q9" s="263"/>
      <c r="R9" s="264"/>
      <c r="S9" s="264"/>
      <c r="T9" s="264"/>
      <c r="U9" s="264"/>
      <c r="V9" s="264"/>
      <c r="W9" s="422"/>
      <c r="X9" s="423"/>
      <c r="Y9" s="713"/>
      <c r="Z9" s="713"/>
      <c r="AA9" s="713"/>
      <c r="AB9" s="713"/>
      <c r="AC9" s="716"/>
      <c r="AD9" s="406"/>
      <c r="AE9" s="406"/>
      <c r="AF9" s="277"/>
      <c r="AG9" s="262"/>
      <c r="AH9" s="277"/>
      <c r="AI9" s="263"/>
      <c r="AJ9" s="264"/>
      <c r="AK9" s="264"/>
      <c r="AL9" s="264"/>
      <c r="AM9" s="264"/>
      <c r="AN9" s="264"/>
      <c r="AO9" s="422"/>
      <c r="AP9" s="424"/>
      <c r="AX9" s="5"/>
      <c r="AY9" s="5"/>
    </row>
    <row r="10" spans="1:51" s="428" customFormat="1" ht="18.5" x14ac:dyDescent="0.35">
      <c r="A10" s="18">
        <v>1</v>
      </c>
      <c r="B10" s="252" t="s">
        <v>87</v>
      </c>
      <c r="C10" s="215" t="s">
        <v>91</v>
      </c>
      <c r="D10" s="215" t="s">
        <v>75</v>
      </c>
      <c r="E10" s="253"/>
      <c r="F10" s="215"/>
      <c r="G10" s="253" t="s">
        <v>192</v>
      </c>
      <c r="H10" s="215">
        <v>15</v>
      </c>
      <c r="I10" s="254">
        <f>F10+H10</f>
        <v>15</v>
      </c>
      <c r="J10" s="280"/>
      <c r="K10" s="379"/>
      <c r="L10" s="255" t="s">
        <v>207</v>
      </c>
      <c r="M10" s="256">
        <v>3</v>
      </c>
      <c r="N10" s="257"/>
      <c r="O10" s="258"/>
      <c r="P10" s="257"/>
      <c r="Q10" s="259"/>
      <c r="R10" s="260"/>
      <c r="S10" s="260"/>
      <c r="T10" s="260"/>
      <c r="U10" s="260"/>
      <c r="V10" s="260"/>
      <c r="W10" s="261">
        <f>I10+K10+M10+O10+Q10+R10+S10+T10+U10+V10</f>
        <v>18</v>
      </c>
      <c r="X10" s="425">
        <f>W10-17</f>
        <v>1</v>
      </c>
      <c r="Y10" s="274"/>
      <c r="Z10" s="271"/>
      <c r="AA10" s="274" t="s">
        <v>192</v>
      </c>
      <c r="AB10" s="271">
        <v>15</v>
      </c>
      <c r="AC10" s="426">
        <f t="shared" ref="AC10:AC54" si="0">Z10+AB10</f>
        <v>15</v>
      </c>
      <c r="AD10" s="296" t="s">
        <v>201</v>
      </c>
      <c r="AE10" s="294">
        <v>3</v>
      </c>
      <c r="AF10" s="257"/>
      <c r="AG10" s="258"/>
      <c r="AH10" s="257"/>
      <c r="AI10" s="259"/>
      <c r="AJ10" s="260"/>
      <c r="AK10" s="260"/>
      <c r="AL10" s="260"/>
      <c r="AM10" s="260"/>
      <c r="AN10" s="260"/>
      <c r="AO10" s="427">
        <f t="shared" ref="AO10:AO54" si="1">AC10+AE10+AG10+AI10+AJ10+AK10+AL10+AM10+AN10</f>
        <v>18</v>
      </c>
      <c r="AP10" s="423"/>
      <c r="AR10" s="428">
        <f t="shared" ref="AR10:AR54" si="2">I10+M10</f>
        <v>18</v>
      </c>
      <c r="AS10" s="429">
        <f t="shared" ref="AS10:AS54" si="3">AR10+O10</f>
        <v>18</v>
      </c>
      <c r="AT10" s="428">
        <f t="shared" ref="AT10:AT54" si="4">AR10</f>
        <v>18</v>
      </c>
      <c r="AU10" s="428">
        <f t="shared" ref="AU10:AU54" si="5">(((I10+M10)*18)-(17*18))+(O10*10)+Q10+R10+S10+T10+U10+V10</f>
        <v>18</v>
      </c>
      <c r="AV10" s="428">
        <f>(((AC10+AE10)*17)-(17*17))+(AG10*17)+AI10+AJ10+AK10+AL10+AM10+AN10</f>
        <v>17</v>
      </c>
      <c r="AW10" s="428">
        <f t="shared" ref="AW10:AW54" si="6">AU10+AV10</f>
        <v>35</v>
      </c>
      <c r="AX10" s="123">
        <f>(I10+K10+M10+Q10)-15-2</f>
        <v>1</v>
      </c>
      <c r="AY10" s="123">
        <f>O10+R10</f>
        <v>0</v>
      </c>
    </row>
    <row r="11" spans="1:51" s="431" customFormat="1" ht="165" x14ac:dyDescent="0.35">
      <c r="A11" s="76">
        <v>2</v>
      </c>
      <c r="B11" s="252" t="s">
        <v>60</v>
      </c>
      <c r="C11" s="253" t="s">
        <v>57</v>
      </c>
      <c r="D11" s="215" t="s">
        <v>72</v>
      </c>
      <c r="E11" s="253" t="s">
        <v>410</v>
      </c>
      <c r="F11" s="215">
        <v>7</v>
      </c>
      <c r="G11" s="253" t="s">
        <v>148</v>
      </c>
      <c r="H11" s="271">
        <v>13</v>
      </c>
      <c r="I11" s="279">
        <f t="shared" ref="I11" si="7">F11+H11</f>
        <v>20</v>
      </c>
      <c r="J11" s="296"/>
      <c r="K11" s="380"/>
      <c r="L11" s="280"/>
      <c r="M11" s="256"/>
      <c r="N11" s="257">
        <v>0</v>
      </c>
      <c r="O11" s="258">
        <v>0</v>
      </c>
      <c r="P11" s="257"/>
      <c r="Q11" s="259"/>
      <c r="R11" s="281"/>
      <c r="S11" s="281"/>
      <c r="T11" s="281">
        <v>0</v>
      </c>
      <c r="U11" s="281">
        <v>0</v>
      </c>
      <c r="V11" s="281">
        <v>0</v>
      </c>
      <c r="W11" s="261">
        <f t="shared" ref="W11:W74" si="8">I11+K11+M11+O11+Q11+R11+S11+T11+U11+V11</f>
        <v>20</v>
      </c>
      <c r="X11" s="425">
        <f t="shared" ref="X11:X68" si="9">W11-17</f>
        <v>3</v>
      </c>
      <c r="Y11" s="253" t="s">
        <v>147</v>
      </c>
      <c r="Z11" s="215">
        <v>7</v>
      </c>
      <c r="AA11" s="253" t="s">
        <v>148</v>
      </c>
      <c r="AB11" s="215">
        <v>13</v>
      </c>
      <c r="AC11" s="426">
        <f t="shared" si="0"/>
        <v>20</v>
      </c>
      <c r="AD11" s="280"/>
      <c r="AE11" s="256"/>
      <c r="AF11" s="253">
        <v>0</v>
      </c>
      <c r="AG11" s="258">
        <v>0</v>
      </c>
      <c r="AH11" s="253"/>
      <c r="AI11" s="259"/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427">
        <f t="shared" si="1"/>
        <v>20</v>
      </c>
      <c r="AP11" s="430" t="s">
        <v>149</v>
      </c>
      <c r="AQ11" s="428"/>
      <c r="AR11" s="428">
        <f t="shared" si="2"/>
        <v>20</v>
      </c>
      <c r="AS11" s="429">
        <f t="shared" si="3"/>
        <v>20</v>
      </c>
      <c r="AT11" s="428">
        <f t="shared" si="4"/>
        <v>20</v>
      </c>
      <c r="AU11" s="428">
        <f t="shared" si="5"/>
        <v>54</v>
      </c>
      <c r="AV11" s="428">
        <f>(((AC11+AE11)*17)-(17*17))+(AG11*17)+AI11+AJ11+AK11+AL11+AM11+AN11</f>
        <v>51</v>
      </c>
      <c r="AW11" s="428">
        <f t="shared" si="6"/>
        <v>105</v>
      </c>
      <c r="AX11" s="123">
        <f>(I11+K11+M11+Q11)-13-4</f>
        <v>3</v>
      </c>
      <c r="AY11" s="123">
        <f t="shared" ref="AY11:AY74" si="10">O11+R11</f>
        <v>0</v>
      </c>
    </row>
    <row r="12" spans="1:51" s="428" customFormat="1" ht="46.5" x14ac:dyDescent="0.35">
      <c r="A12" s="18">
        <v>3</v>
      </c>
      <c r="B12" s="266" t="s">
        <v>21</v>
      </c>
      <c r="C12" s="253" t="s">
        <v>57</v>
      </c>
      <c r="D12" s="271" t="s">
        <v>76</v>
      </c>
      <c r="E12" s="276"/>
      <c r="F12" s="274"/>
      <c r="G12" s="274" t="s">
        <v>148</v>
      </c>
      <c r="H12" s="274">
        <v>13</v>
      </c>
      <c r="I12" s="279">
        <f>F12+H12</f>
        <v>13</v>
      </c>
      <c r="J12" s="296"/>
      <c r="K12" s="380"/>
      <c r="L12" s="324" t="s">
        <v>399</v>
      </c>
      <c r="M12" s="294">
        <v>6</v>
      </c>
      <c r="N12" s="257"/>
      <c r="O12" s="258"/>
      <c r="P12" s="257"/>
      <c r="Q12" s="259"/>
      <c r="R12" s="328"/>
      <c r="S12" s="328"/>
      <c r="T12" s="328"/>
      <c r="U12" s="260"/>
      <c r="V12" s="260"/>
      <c r="W12" s="261">
        <f t="shared" si="8"/>
        <v>19</v>
      </c>
      <c r="X12" s="425">
        <f t="shared" si="9"/>
        <v>2</v>
      </c>
      <c r="Y12" s="260"/>
      <c r="Z12" s="427">
        <f>N12+P12+R12+T12+U12+V12+W12+X12+Y12</f>
        <v>21</v>
      </c>
      <c r="AA12" s="274" t="s">
        <v>148</v>
      </c>
      <c r="AB12" s="274">
        <v>13</v>
      </c>
      <c r="AC12" s="426">
        <f t="shared" si="0"/>
        <v>34</v>
      </c>
      <c r="AD12" s="432" t="s">
        <v>210</v>
      </c>
      <c r="AE12" s="294">
        <v>6</v>
      </c>
      <c r="AF12" s="257"/>
      <c r="AG12" s="258"/>
      <c r="AH12" s="257"/>
      <c r="AI12" s="259"/>
      <c r="AJ12" s="260"/>
      <c r="AK12" s="260"/>
      <c r="AL12" s="260"/>
      <c r="AM12" s="260"/>
      <c r="AN12" s="260"/>
      <c r="AO12" s="427">
        <f t="shared" si="1"/>
        <v>40</v>
      </c>
      <c r="AP12" s="433"/>
      <c r="AR12" s="428">
        <f t="shared" si="2"/>
        <v>19</v>
      </c>
      <c r="AS12" s="429">
        <f t="shared" si="3"/>
        <v>19</v>
      </c>
      <c r="AT12" s="428">
        <f t="shared" si="4"/>
        <v>19</v>
      </c>
      <c r="AU12" s="428">
        <f t="shared" si="5"/>
        <v>36</v>
      </c>
      <c r="AV12" s="428">
        <f>(((AC12+AE12)*17)-(17*17))+(AG12*17)+AI12+AJ12+AK12+AL12+AM12+AN12</f>
        <v>391</v>
      </c>
      <c r="AW12" s="428">
        <f t="shared" si="6"/>
        <v>427</v>
      </c>
      <c r="AX12" s="123">
        <f>(I12+K12+M12+Q12)-13-4</f>
        <v>2</v>
      </c>
      <c r="AY12" s="123">
        <f t="shared" si="10"/>
        <v>0</v>
      </c>
    </row>
    <row r="13" spans="1:51" s="395" customFormat="1" ht="18.5" x14ac:dyDescent="0.35">
      <c r="A13" s="25" t="s">
        <v>10</v>
      </c>
      <c r="B13" s="435" t="s">
        <v>51</v>
      </c>
      <c r="C13" s="436"/>
      <c r="D13" s="437"/>
      <c r="E13" s="300"/>
      <c r="F13" s="295"/>
      <c r="G13" s="271"/>
      <c r="H13" s="300"/>
      <c r="I13" s="279">
        <f t="shared" ref="I13:I73" si="11">F13+H13</f>
        <v>0</v>
      </c>
      <c r="J13" s="271"/>
      <c r="K13" s="439"/>
      <c r="L13" s="274"/>
      <c r="M13" s="440"/>
      <c r="N13" s="296"/>
      <c r="O13" s="441"/>
      <c r="P13" s="296"/>
      <c r="Q13" s="442"/>
      <c r="R13" s="260"/>
      <c r="S13" s="443"/>
      <c r="T13" s="302"/>
      <c r="U13" s="302"/>
      <c r="V13" s="302"/>
      <c r="W13" s="261"/>
      <c r="X13" s="425"/>
      <c r="Y13" s="302"/>
      <c r="Z13" s="427"/>
      <c r="AA13" s="274"/>
      <c r="AB13" s="266"/>
      <c r="AC13" s="426"/>
      <c r="AD13" s="444"/>
      <c r="AE13" s="445"/>
      <c r="AF13" s="446"/>
      <c r="AG13" s="323"/>
      <c r="AH13" s="446"/>
      <c r="AI13" s="298"/>
      <c r="AJ13" s="299"/>
      <c r="AK13" s="299"/>
      <c r="AL13" s="299"/>
      <c r="AM13" s="299"/>
      <c r="AN13" s="299"/>
      <c r="AO13" s="427"/>
      <c r="AP13" s="447"/>
      <c r="AR13" s="428"/>
      <c r="AS13" s="429"/>
      <c r="AT13" s="428"/>
      <c r="AU13" s="428"/>
      <c r="AV13" s="428"/>
      <c r="AW13" s="428"/>
      <c r="AX13" s="123"/>
      <c r="AY13" s="123"/>
    </row>
    <row r="14" spans="1:51" s="454" customFormat="1" ht="67.5" customHeight="1" x14ac:dyDescent="0.35">
      <c r="A14" s="99">
        <v>4</v>
      </c>
      <c r="B14" s="652" t="s">
        <v>13</v>
      </c>
      <c r="C14" s="652" t="s">
        <v>49</v>
      </c>
      <c r="D14" s="619" t="s">
        <v>73</v>
      </c>
      <c r="E14" s="707" t="s">
        <v>380</v>
      </c>
      <c r="F14" s="213">
        <v>16</v>
      </c>
      <c r="G14" s="214" t="s">
        <v>141</v>
      </c>
      <c r="H14" s="213">
        <v>1</v>
      </c>
      <c r="I14" s="279">
        <f t="shared" si="11"/>
        <v>17</v>
      </c>
      <c r="J14" s="342"/>
      <c r="K14" s="708"/>
      <c r="L14" s="342"/>
      <c r="M14" s="709"/>
      <c r="N14" s="345"/>
      <c r="O14" s="625"/>
      <c r="P14" s="345"/>
      <c r="Q14" s="348"/>
      <c r="R14" s="350"/>
      <c r="S14" s="350"/>
      <c r="T14" s="350"/>
      <c r="U14" s="350"/>
      <c r="V14" s="350"/>
      <c r="W14" s="261">
        <f t="shared" si="8"/>
        <v>17</v>
      </c>
      <c r="X14" s="425">
        <f t="shared" si="9"/>
        <v>0</v>
      </c>
      <c r="Y14" s="346" t="s">
        <v>225</v>
      </c>
      <c r="Z14" s="342">
        <v>24</v>
      </c>
      <c r="AA14" s="344" t="s">
        <v>226</v>
      </c>
      <c r="AB14" s="342">
        <v>1</v>
      </c>
      <c r="AC14" s="426">
        <f t="shared" si="0"/>
        <v>25</v>
      </c>
      <c r="AD14" s="269"/>
      <c r="AE14" s="448"/>
      <c r="AF14" s="345"/>
      <c r="AG14" s="449"/>
      <c r="AH14" s="345"/>
      <c r="AI14" s="450"/>
      <c r="AJ14" s="451"/>
      <c r="AK14" s="451"/>
      <c r="AL14" s="451"/>
      <c r="AM14" s="451"/>
      <c r="AN14" s="451"/>
      <c r="AO14" s="427">
        <f t="shared" si="1"/>
        <v>25</v>
      </c>
      <c r="AP14" s="452" t="s">
        <v>151</v>
      </c>
      <c r="AQ14" s="453"/>
      <c r="AR14" s="428">
        <f t="shared" si="2"/>
        <v>17</v>
      </c>
      <c r="AS14" s="429">
        <f t="shared" si="3"/>
        <v>17</v>
      </c>
      <c r="AT14" s="428">
        <f t="shared" si="4"/>
        <v>17</v>
      </c>
      <c r="AU14" s="428">
        <f t="shared" si="5"/>
        <v>0</v>
      </c>
      <c r="AV14" s="428">
        <f t="shared" ref="AV14:AV19" si="12">(((AC14+AE14)*17)-(17*17))+(AG14*17)+AI14+AJ14+AK14+AL14+AM14+AN14</f>
        <v>136</v>
      </c>
      <c r="AW14" s="428">
        <f t="shared" si="6"/>
        <v>136</v>
      </c>
      <c r="AX14" s="123">
        <f>(I14+K14+M14+Q14)-17</f>
        <v>0</v>
      </c>
      <c r="AY14" s="123">
        <f t="shared" si="10"/>
        <v>0</v>
      </c>
    </row>
    <row r="15" spans="1:51" s="454" customFormat="1" ht="68.5" customHeight="1" x14ac:dyDescent="0.35">
      <c r="A15" s="99">
        <v>5</v>
      </c>
      <c r="B15" s="652" t="s">
        <v>11</v>
      </c>
      <c r="C15" s="652" t="s">
        <v>6</v>
      </c>
      <c r="D15" s="619" t="s">
        <v>73</v>
      </c>
      <c r="E15" s="389" t="s">
        <v>413</v>
      </c>
      <c r="F15" s="213">
        <v>15</v>
      </c>
      <c r="G15" s="214"/>
      <c r="H15" s="213">
        <v>0</v>
      </c>
      <c r="I15" s="279">
        <f t="shared" si="11"/>
        <v>15</v>
      </c>
      <c r="J15" s="342"/>
      <c r="K15" s="708"/>
      <c r="L15" s="342"/>
      <c r="M15" s="709"/>
      <c r="N15" s="344" t="s">
        <v>381</v>
      </c>
      <c r="O15" s="628">
        <v>4</v>
      </c>
      <c r="P15" s="346"/>
      <c r="Q15" s="348"/>
      <c r="R15" s="350"/>
      <c r="S15" s="350"/>
      <c r="T15" s="350"/>
      <c r="U15" s="350"/>
      <c r="V15" s="350"/>
      <c r="W15" s="261">
        <f t="shared" si="8"/>
        <v>19</v>
      </c>
      <c r="X15" s="425">
        <f t="shared" si="9"/>
        <v>2</v>
      </c>
      <c r="Y15" s="346" t="s">
        <v>227</v>
      </c>
      <c r="Z15" s="342">
        <v>11</v>
      </c>
      <c r="AA15" s="344" t="s">
        <v>152</v>
      </c>
      <c r="AB15" s="342">
        <v>4</v>
      </c>
      <c r="AC15" s="426">
        <f t="shared" si="0"/>
        <v>15</v>
      </c>
      <c r="AD15" s="269"/>
      <c r="AE15" s="448"/>
      <c r="AF15" s="346" t="s">
        <v>171</v>
      </c>
      <c r="AG15" s="449">
        <v>4</v>
      </c>
      <c r="AH15" s="346"/>
      <c r="AI15" s="450"/>
      <c r="AJ15" s="451"/>
      <c r="AK15" s="451"/>
      <c r="AL15" s="451"/>
      <c r="AM15" s="451"/>
      <c r="AN15" s="451"/>
      <c r="AO15" s="427">
        <f t="shared" si="1"/>
        <v>19</v>
      </c>
      <c r="AP15" s="452"/>
      <c r="AQ15" s="453"/>
      <c r="AR15" s="428">
        <f t="shared" si="2"/>
        <v>15</v>
      </c>
      <c r="AS15" s="429">
        <f t="shared" si="3"/>
        <v>19</v>
      </c>
      <c r="AT15" s="428">
        <f t="shared" si="4"/>
        <v>15</v>
      </c>
      <c r="AU15" s="428">
        <f t="shared" si="5"/>
        <v>4</v>
      </c>
      <c r="AV15" s="428">
        <f t="shared" si="12"/>
        <v>34</v>
      </c>
      <c r="AW15" s="428">
        <f t="shared" si="6"/>
        <v>38</v>
      </c>
      <c r="AX15" s="123">
        <f>(I15+K15+M15+Q15)-17</f>
        <v>-2</v>
      </c>
      <c r="AY15" s="123">
        <f t="shared" si="10"/>
        <v>4</v>
      </c>
    </row>
    <row r="16" spans="1:51" s="454" customFormat="1" ht="46.5" customHeight="1" x14ac:dyDescent="0.35">
      <c r="A16" s="329">
        <v>6</v>
      </c>
      <c r="B16" s="652" t="s">
        <v>12</v>
      </c>
      <c r="C16" s="652" t="s">
        <v>6</v>
      </c>
      <c r="D16" s="619" t="s">
        <v>73</v>
      </c>
      <c r="E16" s="389" t="s">
        <v>382</v>
      </c>
      <c r="F16" s="213">
        <v>12</v>
      </c>
      <c r="G16" s="214" t="s">
        <v>383</v>
      </c>
      <c r="H16" s="213">
        <v>4</v>
      </c>
      <c r="I16" s="279">
        <f t="shared" si="11"/>
        <v>16</v>
      </c>
      <c r="J16" s="342"/>
      <c r="K16" s="708"/>
      <c r="L16" s="342"/>
      <c r="M16" s="709"/>
      <c r="N16" s="344" t="s">
        <v>384</v>
      </c>
      <c r="O16" s="628">
        <v>4</v>
      </c>
      <c r="P16" s="346"/>
      <c r="Q16" s="348"/>
      <c r="R16" s="350"/>
      <c r="S16" s="350"/>
      <c r="T16" s="350"/>
      <c r="U16" s="350"/>
      <c r="V16" s="350"/>
      <c r="W16" s="261">
        <f t="shared" si="8"/>
        <v>20</v>
      </c>
      <c r="X16" s="425">
        <f t="shared" si="9"/>
        <v>3</v>
      </c>
      <c r="Y16" s="346" t="s">
        <v>228</v>
      </c>
      <c r="Z16" s="342">
        <v>8</v>
      </c>
      <c r="AA16" s="344" t="s">
        <v>229</v>
      </c>
      <c r="AB16" s="342">
        <v>10</v>
      </c>
      <c r="AC16" s="426">
        <f t="shared" si="0"/>
        <v>18</v>
      </c>
      <c r="AD16" s="269"/>
      <c r="AE16" s="448"/>
      <c r="AF16" s="346" t="s">
        <v>172</v>
      </c>
      <c r="AG16" s="449">
        <v>4</v>
      </c>
      <c r="AH16" s="346"/>
      <c r="AI16" s="450"/>
      <c r="AJ16" s="451"/>
      <c r="AK16" s="451"/>
      <c r="AL16" s="451"/>
      <c r="AM16" s="451"/>
      <c r="AN16" s="451"/>
      <c r="AO16" s="427">
        <f t="shared" si="1"/>
        <v>22</v>
      </c>
      <c r="AP16" s="452"/>
      <c r="AQ16" s="453"/>
      <c r="AR16" s="428">
        <f t="shared" si="2"/>
        <v>16</v>
      </c>
      <c r="AS16" s="429">
        <f t="shared" si="3"/>
        <v>20</v>
      </c>
      <c r="AT16" s="428">
        <f t="shared" si="4"/>
        <v>16</v>
      </c>
      <c r="AU16" s="428">
        <f t="shared" si="5"/>
        <v>22</v>
      </c>
      <c r="AV16" s="428">
        <f t="shared" si="12"/>
        <v>85</v>
      </c>
      <c r="AW16" s="428">
        <f t="shared" si="6"/>
        <v>107</v>
      </c>
      <c r="AX16" s="123">
        <f t="shared" ref="AX16:AX68" si="13">(I16+K16+M16+Q16)-17</f>
        <v>-1</v>
      </c>
      <c r="AY16" s="123">
        <f t="shared" si="10"/>
        <v>4</v>
      </c>
    </row>
    <row r="17" spans="1:52" s="454" customFormat="1" ht="58.5" customHeight="1" x14ac:dyDescent="0.35">
      <c r="A17" s="329">
        <v>7</v>
      </c>
      <c r="B17" s="652" t="s">
        <v>14</v>
      </c>
      <c r="C17" s="652" t="s">
        <v>6</v>
      </c>
      <c r="D17" s="619" t="s">
        <v>73</v>
      </c>
      <c r="E17" s="389" t="s">
        <v>385</v>
      </c>
      <c r="F17" s="213">
        <v>11</v>
      </c>
      <c r="G17" s="214" t="s">
        <v>386</v>
      </c>
      <c r="H17" s="213">
        <v>4</v>
      </c>
      <c r="I17" s="279">
        <f t="shared" si="11"/>
        <v>15</v>
      </c>
      <c r="J17" s="342"/>
      <c r="K17" s="708"/>
      <c r="L17" s="342"/>
      <c r="M17" s="709"/>
      <c r="N17" s="344" t="s">
        <v>387</v>
      </c>
      <c r="O17" s="628">
        <v>4</v>
      </c>
      <c r="P17" s="346"/>
      <c r="Q17" s="348"/>
      <c r="R17" s="350"/>
      <c r="S17" s="350"/>
      <c r="T17" s="350"/>
      <c r="U17" s="350"/>
      <c r="V17" s="350"/>
      <c r="W17" s="261">
        <f t="shared" si="8"/>
        <v>19</v>
      </c>
      <c r="X17" s="425">
        <f t="shared" si="9"/>
        <v>2</v>
      </c>
      <c r="Y17" s="346" t="s">
        <v>230</v>
      </c>
      <c r="Z17" s="342">
        <v>14</v>
      </c>
      <c r="AA17" s="344" t="s">
        <v>153</v>
      </c>
      <c r="AB17" s="342">
        <v>4</v>
      </c>
      <c r="AC17" s="426">
        <f t="shared" si="0"/>
        <v>18</v>
      </c>
      <c r="AD17" s="269"/>
      <c r="AE17" s="448"/>
      <c r="AF17" s="346" t="s">
        <v>173</v>
      </c>
      <c r="AG17" s="449">
        <v>4</v>
      </c>
      <c r="AH17" s="346"/>
      <c r="AI17" s="450"/>
      <c r="AJ17" s="451"/>
      <c r="AK17" s="451"/>
      <c r="AL17" s="451"/>
      <c r="AM17" s="451"/>
      <c r="AN17" s="451"/>
      <c r="AO17" s="427">
        <f t="shared" si="1"/>
        <v>22</v>
      </c>
      <c r="AP17" s="452"/>
      <c r="AQ17" s="453"/>
      <c r="AR17" s="428">
        <f t="shared" si="2"/>
        <v>15</v>
      </c>
      <c r="AS17" s="429">
        <f t="shared" si="3"/>
        <v>19</v>
      </c>
      <c r="AT17" s="428">
        <f t="shared" si="4"/>
        <v>15</v>
      </c>
      <c r="AU17" s="428">
        <f t="shared" si="5"/>
        <v>4</v>
      </c>
      <c r="AV17" s="428">
        <f t="shared" si="12"/>
        <v>85</v>
      </c>
      <c r="AW17" s="428">
        <f t="shared" si="6"/>
        <v>89</v>
      </c>
      <c r="AX17" s="123">
        <f t="shared" si="13"/>
        <v>-2</v>
      </c>
      <c r="AY17" s="123">
        <f t="shared" si="10"/>
        <v>4</v>
      </c>
    </row>
    <row r="18" spans="1:52" s="454" customFormat="1" ht="62" x14ac:dyDescent="0.35">
      <c r="A18" s="329">
        <v>8</v>
      </c>
      <c r="B18" s="652" t="s">
        <v>15</v>
      </c>
      <c r="C18" s="652" t="s">
        <v>6</v>
      </c>
      <c r="D18" s="619" t="s">
        <v>73</v>
      </c>
      <c r="E18" s="389" t="s">
        <v>400</v>
      </c>
      <c r="F18" s="213">
        <v>17</v>
      </c>
      <c r="G18" s="214" t="s">
        <v>388</v>
      </c>
      <c r="H18" s="213">
        <v>4</v>
      </c>
      <c r="I18" s="279">
        <f t="shared" si="11"/>
        <v>21</v>
      </c>
      <c r="J18" s="342"/>
      <c r="K18" s="708"/>
      <c r="L18" s="342"/>
      <c r="M18" s="709"/>
      <c r="N18" s="346"/>
      <c r="O18" s="625"/>
      <c r="P18" s="346"/>
      <c r="Q18" s="348"/>
      <c r="R18" s="350"/>
      <c r="S18" s="350"/>
      <c r="T18" s="350"/>
      <c r="U18" s="350"/>
      <c r="V18" s="350"/>
      <c r="W18" s="261">
        <f t="shared" si="8"/>
        <v>21</v>
      </c>
      <c r="X18" s="425">
        <f t="shared" si="9"/>
        <v>4</v>
      </c>
      <c r="Y18" s="346" t="s">
        <v>231</v>
      </c>
      <c r="Z18" s="342">
        <v>11</v>
      </c>
      <c r="AA18" s="344" t="s">
        <v>154</v>
      </c>
      <c r="AB18" s="342">
        <v>4</v>
      </c>
      <c r="AC18" s="426">
        <f t="shared" si="0"/>
        <v>15</v>
      </c>
      <c r="AD18" s="269"/>
      <c r="AE18" s="448"/>
      <c r="AF18" s="346" t="s">
        <v>174</v>
      </c>
      <c r="AG18" s="449">
        <v>4</v>
      </c>
      <c r="AH18" s="346"/>
      <c r="AI18" s="450"/>
      <c r="AJ18" s="451"/>
      <c r="AK18" s="451"/>
      <c r="AL18" s="451"/>
      <c r="AM18" s="451"/>
      <c r="AN18" s="451"/>
      <c r="AO18" s="427">
        <f t="shared" si="1"/>
        <v>19</v>
      </c>
      <c r="AP18" s="452"/>
      <c r="AQ18" s="453"/>
      <c r="AR18" s="428">
        <f t="shared" si="2"/>
        <v>21</v>
      </c>
      <c r="AS18" s="429">
        <f t="shared" si="3"/>
        <v>21</v>
      </c>
      <c r="AT18" s="428">
        <f t="shared" si="4"/>
        <v>21</v>
      </c>
      <c r="AU18" s="428">
        <f t="shared" si="5"/>
        <v>72</v>
      </c>
      <c r="AV18" s="428">
        <f t="shared" si="12"/>
        <v>34</v>
      </c>
      <c r="AW18" s="428">
        <f t="shared" si="6"/>
        <v>106</v>
      </c>
      <c r="AX18" s="123">
        <f t="shared" si="13"/>
        <v>4</v>
      </c>
      <c r="AY18" s="123">
        <f t="shared" si="10"/>
        <v>0</v>
      </c>
    </row>
    <row r="19" spans="1:52" s="454" customFormat="1" ht="46.5" x14ac:dyDescent="0.35">
      <c r="A19" s="329">
        <v>9</v>
      </c>
      <c r="B19" s="652" t="s">
        <v>224</v>
      </c>
      <c r="C19" s="652" t="s">
        <v>6</v>
      </c>
      <c r="D19" s="619" t="s">
        <v>73</v>
      </c>
      <c r="E19" s="389" t="s">
        <v>389</v>
      </c>
      <c r="F19" s="213">
        <v>11</v>
      </c>
      <c r="G19" s="214" t="s">
        <v>390</v>
      </c>
      <c r="H19" s="213">
        <v>4</v>
      </c>
      <c r="I19" s="279">
        <f t="shared" si="11"/>
        <v>15</v>
      </c>
      <c r="J19" s="342"/>
      <c r="K19" s="708"/>
      <c r="L19" s="342"/>
      <c r="M19" s="709"/>
      <c r="N19" s="344" t="s">
        <v>391</v>
      </c>
      <c r="O19" s="628">
        <v>4</v>
      </c>
      <c r="P19" s="346"/>
      <c r="Q19" s="348"/>
      <c r="R19" s="350"/>
      <c r="S19" s="350"/>
      <c r="T19" s="350"/>
      <c r="U19" s="350"/>
      <c r="V19" s="350"/>
      <c r="W19" s="261">
        <f t="shared" si="8"/>
        <v>19</v>
      </c>
      <c r="X19" s="425">
        <f t="shared" si="9"/>
        <v>2</v>
      </c>
      <c r="Y19" s="346" t="s">
        <v>232</v>
      </c>
      <c r="Z19" s="342">
        <v>15</v>
      </c>
      <c r="AA19" s="344" t="s">
        <v>175</v>
      </c>
      <c r="AB19" s="342">
        <v>4</v>
      </c>
      <c r="AC19" s="426">
        <f t="shared" si="0"/>
        <v>19</v>
      </c>
      <c r="AD19" s="269"/>
      <c r="AE19" s="448"/>
      <c r="AF19" s="346"/>
      <c r="AG19" s="449"/>
      <c r="AH19" s="346"/>
      <c r="AI19" s="450"/>
      <c r="AJ19" s="451"/>
      <c r="AK19" s="451"/>
      <c r="AL19" s="451"/>
      <c r="AM19" s="451"/>
      <c r="AN19" s="451"/>
      <c r="AO19" s="427">
        <f t="shared" si="1"/>
        <v>19</v>
      </c>
      <c r="AP19" s="452"/>
      <c r="AQ19" s="453"/>
      <c r="AR19" s="428">
        <f t="shared" si="2"/>
        <v>15</v>
      </c>
      <c r="AS19" s="429">
        <f t="shared" si="3"/>
        <v>19</v>
      </c>
      <c r="AT19" s="428">
        <f t="shared" si="4"/>
        <v>15</v>
      </c>
      <c r="AU19" s="428">
        <f t="shared" si="5"/>
        <v>4</v>
      </c>
      <c r="AV19" s="428">
        <f t="shared" si="12"/>
        <v>34</v>
      </c>
      <c r="AW19" s="428">
        <f t="shared" si="6"/>
        <v>38</v>
      </c>
      <c r="AX19" s="123">
        <f t="shared" si="13"/>
        <v>-2</v>
      </c>
      <c r="AY19" s="123">
        <f t="shared" si="10"/>
        <v>4</v>
      </c>
    </row>
    <row r="20" spans="1:52" s="461" customFormat="1" ht="18.5" x14ac:dyDescent="0.35">
      <c r="A20" s="25" t="s">
        <v>37</v>
      </c>
      <c r="B20" s="435" t="s">
        <v>55</v>
      </c>
      <c r="C20" s="435"/>
      <c r="D20" s="434"/>
      <c r="E20" s="292"/>
      <c r="F20" s="455"/>
      <c r="G20" s="274"/>
      <c r="H20" s="455"/>
      <c r="I20" s="279">
        <f t="shared" si="11"/>
        <v>0</v>
      </c>
      <c r="J20" s="296"/>
      <c r="K20" s="380"/>
      <c r="L20" s="296"/>
      <c r="M20" s="294"/>
      <c r="N20" s="456"/>
      <c r="O20" s="457"/>
      <c r="P20" s="456"/>
      <c r="Q20" s="458"/>
      <c r="R20" s="459"/>
      <c r="S20" s="459"/>
      <c r="T20" s="459"/>
      <c r="U20" s="459"/>
      <c r="V20" s="459"/>
      <c r="W20" s="261"/>
      <c r="X20" s="425"/>
      <c r="Y20" s="292"/>
      <c r="Z20" s="455"/>
      <c r="AA20" s="274"/>
      <c r="AB20" s="455"/>
      <c r="AC20" s="426"/>
      <c r="AD20" s="296"/>
      <c r="AE20" s="294"/>
      <c r="AF20" s="456"/>
      <c r="AG20" s="457"/>
      <c r="AH20" s="456"/>
      <c r="AI20" s="458"/>
      <c r="AJ20" s="459"/>
      <c r="AK20" s="459"/>
      <c r="AL20" s="459"/>
      <c r="AM20" s="459"/>
      <c r="AN20" s="459"/>
      <c r="AO20" s="427"/>
      <c r="AP20" s="460"/>
      <c r="AR20" s="428"/>
      <c r="AS20" s="429"/>
      <c r="AT20" s="428"/>
      <c r="AU20" s="428"/>
      <c r="AV20" s="428"/>
      <c r="AW20" s="428"/>
      <c r="AX20" s="123"/>
      <c r="AY20" s="123"/>
      <c r="AZ20" s="454"/>
    </row>
    <row r="21" spans="1:52" s="462" customFormat="1" ht="46.5" x14ac:dyDescent="0.35">
      <c r="A21" s="22">
        <v>10</v>
      </c>
      <c r="B21" s="266" t="s">
        <v>58</v>
      </c>
      <c r="C21" s="283" t="s">
        <v>50</v>
      </c>
      <c r="D21" s="215" t="s">
        <v>80</v>
      </c>
      <c r="E21" s="338" t="s">
        <v>452</v>
      </c>
      <c r="F21" s="215">
        <v>12</v>
      </c>
      <c r="G21" s="253" t="s">
        <v>453</v>
      </c>
      <c r="H21" s="215">
        <v>7</v>
      </c>
      <c r="I21" s="254">
        <f t="shared" si="11"/>
        <v>19</v>
      </c>
      <c r="J21" s="280"/>
      <c r="K21" s="379"/>
      <c r="L21" s="255" t="s">
        <v>211</v>
      </c>
      <c r="M21" s="256">
        <v>3</v>
      </c>
      <c r="N21" s="339"/>
      <c r="O21" s="323"/>
      <c r="P21" s="339"/>
      <c r="Q21" s="298"/>
      <c r="R21" s="299"/>
      <c r="S21" s="299"/>
      <c r="T21" s="299"/>
      <c r="U21" s="299"/>
      <c r="V21" s="299"/>
      <c r="W21" s="261">
        <f t="shared" si="8"/>
        <v>22</v>
      </c>
      <c r="X21" s="425">
        <f t="shared" si="9"/>
        <v>5</v>
      </c>
      <c r="Y21" s="284" t="s">
        <v>221</v>
      </c>
      <c r="Z21" s="215">
        <v>12</v>
      </c>
      <c r="AA21" s="253" t="s">
        <v>122</v>
      </c>
      <c r="AB21" s="215">
        <v>7</v>
      </c>
      <c r="AC21" s="426">
        <f t="shared" si="0"/>
        <v>19</v>
      </c>
      <c r="AD21" s="280"/>
      <c r="AE21" s="256"/>
      <c r="AF21" s="339"/>
      <c r="AG21" s="323"/>
      <c r="AH21" s="339"/>
      <c r="AI21" s="298"/>
      <c r="AJ21" s="299"/>
      <c r="AK21" s="299"/>
      <c r="AL21" s="299"/>
      <c r="AM21" s="299"/>
      <c r="AN21" s="299"/>
      <c r="AO21" s="427">
        <f t="shared" si="1"/>
        <v>19</v>
      </c>
      <c r="AP21" s="447"/>
      <c r="AQ21" s="395"/>
      <c r="AR21" s="428">
        <f t="shared" si="2"/>
        <v>22</v>
      </c>
      <c r="AS21" s="429">
        <f t="shared" si="3"/>
        <v>22</v>
      </c>
      <c r="AT21" s="428">
        <f t="shared" si="4"/>
        <v>22</v>
      </c>
      <c r="AU21" s="428">
        <f t="shared" si="5"/>
        <v>90</v>
      </c>
      <c r="AV21" s="428" t="e">
        <f>L21+N21+(P21*10)+R21+S21+T21+U21+V21+W21</f>
        <v>#VALUE!</v>
      </c>
      <c r="AW21" s="428" t="e">
        <f t="shared" si="6"/>
        <v>#VALUE!</v>
      </c>
      <c r="AX21" s="123">
        <f t="shared" si="13"/>
        <v>5</v>
      </c>
      <c r="AY21" s="123">
        <f t="shared" si="10"/>
        <v>0</v>
      </c>
      <c r="AZ21" s="454"/>
    </row>
    <row r="22" spans="1:52" s="463" customFormat="1" ht="31" x14ac:dyDescent="0.35">
      <c r="A22" s="22">
        <v>11</v>
      </c>
      <c r="B22" s="266" t="s">
        <v>39</v>
      </c>
      <c r="C22" s="283" t="s">
        <v>6</v>
      </c>
      <c r="D22" s="215" t="s">
        <v>80</v>
      </c>
      <c r="E22" s="338" t="s">
        <v>454</v>
      </c>
      <c r="F22" s="215">
        <v>15</v>
      </c>
      <c r="G22" s="253" t="s">
        <v>354</v>
      </c>
      <c r="H22" s="215">
        <v>4</v>
      </c>
      <c r="I22" s="254">
        <f t="shared" si="11"/>
        <v>19</v>
      </c>
      <c r="J22" s="280"/>
      <c r="K22" s="379"/>
      <c r="L22" s="255"/>
      <c r="M22" s="256"/>
      <c r="N22" s="340"/>
      <c r="O22" s="262"/>
      <c r="P22" s="317"/>
      <c r="Q22" s="263"/>
      <c r="R22" s="264"/>
      <c r="S22" s="264"/>
      <c r="T22" s="264"/>
      <c r="U22" s="264"/>
      <c r="V22" s="264"/>
      <c r="W22" s="261">
        <f t="shared" si="8"/>
        <v>19</v>
      </c>
      <c r="X22" s="425">
        <f t="shared" si="9"/>
        <v>2</v>
      </c>
      <c r="Y22" s="338" t="s">
        <v>124</v>
      </c>
      <c r="Z22" s="215">
        <v>15</v>
      </c>
      <c r="AA22" s="253" t="s">
        <v>123</v>
      </c>
      <c r="AB22" s="215">
        <v>4</v>
      </c>
      <c r="AC22" s="426">
        <f t="shared" si="0"/>
        <v>19</v>
      </c>
      <c r="AD22" s="280"/>
      <c r="AE22" s="256"/>
      <c r="AF22" s="317" t="s">
        <v>169</v>
      </c>
      <c r="AG22" s="262">
        <v>2</v>
      </c>
      <c r="AH22" s="317"/>
      <c r="AI22" s="263"/>
      <c r="AJ22" s="264"/>
      <c r="AK22" s="264"/>
      <c r="AL22" s="264"/>
      <c r="AM22" s="264"/>
      <c r="AN22" s="264"/>
      <c r="AO22" s="427">
        <f t="shared" si="1"/>
        <v>21</v>
      </c>
      <c r="AP22" s="424"/>
      <c r="AQ22" s="394"/>
      <c r="AR22" s="428">
        <f t="shared" si="2"/>
        <v>19</v>
      </c>
      <c r="AS22" s="429">
        <f t="shared" si="3"/>
        <v>19</v>
      </c>
      <c r="AT22" s="428">
        <f t="shared" si="4"/>
        <v>19</v>
      </c>
      <c r="AU22" s="428">
        <f t="shared" si="5"/>
        <v>36</v>
      </c>
      <c r="AV22" s="428">
        <f>L22+N22+(P22*10)+R22+S22+T22+U22+V22+W22</f>
        <v>19</v>
      </c>
      <c r="AW22" s="428">
        <f t="shared" si="6"/>
        <v>55</v>
      </c>
      <c r="AX22" s="123">
        <f t="shared" si="13"/>
        <v>2</v>
      </c>
      <c r="AY22" s="123">
        <f t="shared" si="10"/>
        <v>0</v>
      </c>
      <c r="AZ22" s="454"/>
    </row>
    <row r="23" spans="1:52" s="463" customFormat="1" ht="31" x14ac:dyDescent="0.35">
      <c r="A23" s="22">
        <v>12</v>
      </c>
      <c r="B23" s="266" t="s">
        <v>40</v>
      </c>
      <c r="C23" s="283" t="s">
        <v>6</v>
      </c>
      <c r="D23" s="215" t="s">
        <v>80</v>
      </c>
      <c r="E23" s="338" t="s">
        <v>455</v>
      </c>
      <c r="F23" s="215">
        <v>12</v>
      </c>
      <c r="G23" s="253" t="s">
        <v>375</v>
      </c>
      <c r="H23" s="215">
        <v>4</v>
      </c>
      <c r="I23" s="254">
        <f t="shared" si="11"/>
        <v>16</v>
      </c>
      <c r="J23" s="280"/>
      <c r="K23" s="379"/>
      <c r="L23" s="255" t="s">
        <v>397</v>
      </c>
      <c r="M23" s="256">
        <v>3</v>
      </c>
      <c r="N23" s="317"/>
      <c r="O23" s="262"/>
      <c r="P23" s="317"/>
      <c r="Q23" s="263"/>
      <c r="R23" s="264"/>
      <c r="S23" s="264"/>
      <c r="T23" s="264"/>
      <c r="U23" s="264"/>
      <c r="V23" s="264"/>
      <c r="W23" s="261">
        <f t="shared" si="8"/>
        <v>19</v>
      </c>
      <c r="X23" s="425">
        <f t="shared" si="9"/>
        <v>2</v>
      </c>
      <c r="Y23" s="338" t="s">
        <v>222</v>
      </c>
      <c r="Z23" s="215">
        <v>15</v>
      </c>
      <c r="AA23" s="253" t="s">
        <v>125</v>
      </c>
      <c r="AB23" s="215">
        <v>4</v>
      </c>
      <c r="AC23" s="426">
        <f t="shared" si="0"/>
        <v>19</v>
      </c>
      <c r="AD23" s="280"/>
      <c r="AE23" s="256"/>
      <c r="AF23" s="317" t="s">
        <v>170</v>
      </c>
      <c r="AG23" s="262">
        <v>2</v>
      </c>
      <c r="AH23" s="317"/>
      <c r="AI23" s="263"/>
      <c r="AJ23" s="264"/>
      <c r="AK23" s="264"/>
      <c r="AL23" s="264"/>
      <c r="AM23" s="264"/>
      <c r="AN23" s="264"/>
      <c r="AO23" s="427">
        <f t="shared" si="1"/>
        <v>21</v>
      </c>
      <c r="AP23" s="424"/>
      <c r="AQ23" s="394"/>
      <c r="AR23" s="428">
        <f t="shared" si="2"/>
        <v>19</v>
      </c>
      <c r="AS23" s="429">
        <f t="shared" si="3"/>
        <v>19</v>
      </c>
      <c r="AT23" s="428">
        <f t="shared" si="4"/>
        <v>19</v>
      </c>
      <c r="AU23" s="428">
        <f t="shared" si="5"/>
        <v>36</v>
      </c>
      <c r="AV23" s="428" t="e">
        <f>L23+N23+(P23*10)+R23+S23+T23+U23+V23+W23</f>
        <v>#VALUE!</v>
      </c>
      <c r="AW23" s="428" t="e">
        <f t="shared" si="6"/>
        <v>#VALUE!</v>
      </c>
      <c r="AX23" s="123">
        <f t="shared" si="13"/>
        <v>2</v>
      </c>
      <c r="AY23" s="123">
        <f t="shared" si="10"/>
        <v>0</v>
      </c>
      <c r="AZ23" s="454"/>
    </row>
    <row r="24" spans="1:52" s="463" customFormat="1" ht="46.5" x14ac:dyDescent="0.35">
      <c r="A24" s="22">
        <v>13</v>
      </c>
      <c r="B24" s="266" t="s">
        <v>41</v>
      </c>
      <c r="C24" s="283" t="s">
        <v>6</v>
      </c>
      <c r="D24" s="215" t="s">
        <v>80</v>
      </c>
      <c r="E24" s="338" t="s">
        <v>376</v>
      </c>
      <c r="F24" s="215">
        <v>12</v>
      </c>
      <c r="G24" s="253" t="s">
        <v>377</v>
      </c>
      <c r="H24" s="215">
        <v>4</v>
      </c>
      <c r="I24" s="254">
        <f t="shared" si="11"/>
        <v>16</v>
      </c>
      <c r="J24" s="280"/>
      <c r="K24" s="379"/>
      <c r="L24" s="255" t="s">
        <v>394</v>
      </c>
      <c r="M24" s="256">
        <v>3</v>
      </c>
      <c r="N24" s="358" t="s">
        <v>490</v>
      </c>
      <c r="O24" s="297">
        <v>2</v>
      </c>
      <c r="P24" s="317"/>
      <c r="Q24" s="263"/>
      <c r="R24" s="264"/>
      <c r="S24" s="264"/>
      <c r="T24" s="264"/>
      <c r="U24" s="264"/>
      <c r="V24" s="264"/>
      <c r="W24" s="261">
        <f t="shared" si="8"/>
        <v>21</v>
      </c>
      <c r="X24" s="425">
        <f t="shared" si="9"/>
        <v>4</v>
      </c>
      <c r="Y24" s="338" t="s">
        <v>233</v>
      </c>
      <c r="Z24" s="215">
        <v>18</v>
      </c>
      <c r="AA24" s="253" t="s">
        <v>126</v>
      </c>
      <c r="AB24" s="215">
        <v>4</v>
      </c>
      <c r="AC24" s="426">
        <f t="shared" si="0"/>
        <v>22</v>
      </c>
      <c r="AD24" s="280"/>
      <c r="AE24" s="256"/>
      <c r="AF24" s="317"/>
      <c r="AG24" s="262"/>
      <c r="AH24" s="317"/>
      <c r="AI24" s="263"/>
      <c r="AJ24" s="264"/>
      <c r="AK24" s="264"/>
      <c r="AL24" s="264"/>
      <c r="AM24" s="264"/>
      <c r="AN24" s="264"/>
      <c r="AO24" s="427">
        <f t="shared" si="1"/>
        <v>22</v>
      </c>
      <c r="AP24" s="424"/>
      <c r="AQ24" s="394"/>
      <c r="AR24" s="428">
        <f t="shared" si="2"/>
        <v>19</v>
      </c>
      <c r="AS24" s="429">
        <f t="shared" si="3"/>
        <v>21</v>
      </c>
      <c r="AT24" s="428">
        <f t="shared" si="4"/>
        <v>19</v>
      </c>
      <c r="AU24" s="428">
        <f t="shared" si="5"/>
        <v>56</v>
      </c>
      <c r="AV24" s="428" t="e">
        <f>L24+N24+(P24*10)+R24+S24+T24+U24+V24+W24</f>
        <v>#VALUE!</v>
      </c>
      <c r="AW24" s="428" t="e">
        <f t="shared" si="6"/>
        <v>#VALUE!</v>
      </c>
      <c r="AX24" s="123">
        <f t="shared" si="13"/>
        <v>2</v>
      </c>
      <c r="AY24" s="123">
        <f t="shared" si="10"/>
        <v>2</v>
      </c>
      <c r="AZ24" s="454"/>
    </row>
    <row r="25" spans="1:52" s="463" customFormat="1" ht="31" x14ac:dyDescent="0.35">
      <c r="A25" s="22">
        <v>14</v>
      </c>
      <c r="B25" s="266" t="s">
        <v>241</v>
      </c>
      <c r="C25" s="283" t="s">
        <v>6</v>
      </c>
      <c r="D25" s="215" t="s">
        <v>80</v>
      </c>
      <c r="E25" s="338" t="s">
        <v>379</v>
      </c>
      <c r="F25" s="215">
        <v>12</v>
      </c>
      <c r="G25" s="253" t="s">
        <v>126</v>
      </c>
      <c r="H25" s="215">
        <v>4</v>
      </c>
      <c r="I25" s="254">
        <f t="shared" si="11"/>
        <v>16</v>
      </c>
      <c r="J25" s="280"/>
      <c r="K25" s="379"/>
      <c r="L25" s="255" t="s">
        <v>209</v>
      </c>
      <c r="M25" s="256">
        <v>3</v>
      </c>
      <c r="N25" s="317"/>
      <c r="O25" s="262"/>
      <c r="P25" s="317"/>
      <c r="Q25" s="263"/>
      <c r="R25" s="264"/>
      <c r="S25" s="264"/>
      <c r="T25" s="264"/>
      <c r="U25" s="264"/>
      <c r="V25" s="264"/>
      <c r="W25" s="261">
        <f t="shared" si="8"/>
        <v>19</v>
      </c>
      <c r="X25" s="425">
        <f t="shared" si="9"/>
        <v>2</v>
      </c>
      <c r="Y25" s="338"/>
      <c r="Z25" s="215"/>
      <c r="AA25" s="253"/>
      <c r="AB25" s="215"/>
      <c r="AC25" s="426"/>
      <c r="AD25" s="280"/>
      <c r="AE25" s="256"/>
      <c r="AF25" s="317"/>
      <c r="AG25" s="262"/>
      <c r="AH25" s="317"/>
      <c r="AI25" s="263"/>
      <c r="AJ25" s="264"/>
      <c r="AK25" s="264"/>
      <c r="AL25" s="264"/>
      <c r="AM25" s="264"/>
      <c r="AN25" s="264"/>
      <c r="AO25" s="427"/>
      <c r="AP25" s="424"/>
      <c r="AQ25" s="394"/>
      <c r="AR25" s="428">
        <f t="shared" si="2"/>
        <v>19</v>
      </c>
      <c r="AS25" s="429"/>
      <c r="AT25" s="428">
        <f t="shared" si="4"/>
        <v>19</v>
      </c>
      <c r="AU25" s="428"/>
      <c r="AV25" s="428"/>
      <c r="AW25" s="428"/>
      <c r="AX25" s="123">
        <f t="shared" si="13"/>
        <v>2</v>
      </c>
      <c r="AY25" s="123">
        <f t="shared" si="10"/>
        <v>0</v>
      </c>
      <c r="AZ25" s="454"/>
    </row>
    <row r="26" spans="1:52" s="395" customFormat="1" ht="18.5" x14ac:dyDescent="0.35">
      <c r="A26" s="25" t="s">
        <v>543</v>
      </c>
      <c r="B26" s="435" t="s">
        <v>16</v>
      </c>
      <c r="C26" s="436"/>
      <c r="D26" s="437"/>
      <c r="E26" s="292"/>
      <c r="F26" s="266"/>
      <c r="G26" s="274"/>
      <c r="H26" s="266"/>
      <c r="I26" s="279">
        <f t="shared" si="11"/>
        <v>0</v>
      </c>
      <c r="J26" s="296"/>
      <c r="K26" s="380"/>
      <c r="L26" s="296"/>
      <c r="M26" s="294"/>
      <c r="N26" s="446"/>
      <c r="O26" s="323"/>
      <c r="P26" s="446"/>
      <c r="Q26" s="298"/>
      <c r="R26" s="299"/>
      <c r="S26" s="299"/>
      <c r="T26" s="299"/>
      <c r="U26" s="299"/>
      <c r="V26" s="299"/>
      <c r="W26" s="261"/>
      <c r="X26" s="425"/>
      <c r="Y26" s="292"/>
      <c r="Z26" s="266"/>
      <c r="AA26" s="274"/>
      <c r="AB26" s="266"/>
      <c r="AC26" s="426"/>
      <c r="AD26" s="296"/>
      <c r="AE26" s="294"/>
      <c r="AF26" s="446"/>
      <c r="AG26" s="323"/>
      <c r="AH26" s="446"/>
      <c r="AI26" s="298"/>
      <c r="AJ26" s="299"/>
      <c r="AK26" s="299"/>
      <c r="AL26" s="299"/>
      <c r="AM26" s="299"/>
      <c r="AN26" s="299"/>
      <c r="AO26" s="427"/>
      <c r="AP26" s="447"/>
      <c r="AR26" s="428"/>
      <c r="AS26" s="429"/>
      <c r="AT26" s="428"/>
      <c r="AU26" s="428"/>
      <c r="AV26" s="428"/>
      <c r="AW26" s="428"/>
      <c r="AX26" s="123"/>
      <c r="AY26" s="123"/>
      <c r="AZ26" s="454"/>
    </row>
    <row r="27" spans="1:52" s="395" customFormat="1" ht="46.5" x14ac:dyDescent="0.35">
      <c r="A27" s="22">
        <v>15</v>
      </c>
      <c r="B27" s="653" t="s">
        <v>17</v>
      </c>
      <c r="C27" s="653" t="s">
        <v>50</v>
      </c>
      <c r="D27" s="654" t="s">
        <v>75</v>
      </c>
      <c r="E27" s="655" t="s">
        <v>522</v>
      </c>
      <c r="F27" s="656">
        <v>12</v>
      </c>
      <c r="G27" s="657" t="s">
        <v>138</v>
      </c>
      <c r="H27" s="656">
        <v>3</v>
      </c>
      <c r="I27" s="658">
        <f t="shared" si="11"/>
        <v>15</v>
      </c>
      <c r="J27" s="615"/>
      <c r="K27" s="659"/>
      <c r="L27" s="660"/>
      <c r="M27" s="661"/>
      <c r="N27" s="662" t="s">
        <v>446</v>
      </c>
      <c r="O27" s="663">
        <v>2</v>
      </c>
      <c r="P27" s="272"/>
      <c r="Q27" s="265"/>
      <c r="R27" s="260">
        <v>0</v>
      </c>
      <c r="S27" s="260">
        <v>0</v>
      </c>
      <c r="T27" s="260">
        <v>0</v>
      </c>
      <c r="U27" s="260">
        <v>0</v>
      </c>
      <c r="V27" s="260">
        <v>0</v>
      </c>
      <c r="W27" s="261">
        <f t="shared" si="8"/>
        <v>17</v>
      </c>
      <c r="X27" s="425">
        <f t="shared" si="9"/>
        <v>0</v>
      </c>
      <c r="Y27" s="464" t="s">
        <v>194</v>
      </c>
      <c r="Z27" s="271">
        <v>13</v>
      </c>
      <c r="AA27" s="465" t="s">
        <v>127</v>
      </c>
      <c r="AB27" s="271">
        <v>3</v>
      </c>
      <c r="AC27" s="426">
        <f t="shared" si="0"/>
        <v>16</v>
      </c>
      <c r="AD27" s="296" t="s">
        <v>193</v>
      </c>
      <c r="AE27" s="294">
        <v>3</v>
      </c>
      <c r="AF27" s="272" t="s">
        <v>176</v>
      </c>
      <c r="AG27" s="297">
        <v>2</v>
      </c>
      <c r="AH27" s="272"/>
      <c r="AI27" s="265"/>
      <c r="AJ27" s="260">
        <v>0</v>
      </c>
      <c r="AK27" s="260">
        <v>0</v>
      </c>
      <c r="AL27" s="260">
        <v>0</v>
      </c>
      <c r="AM27" s="260">
        <v>0</v>
      </c>
      <c r="AN27" s="260">
        <v>0</v>
      </c>
      <c r="AO27" s="427">
        <f t="shared" si="1"/>
        <v>21</v>
      </c>
      <c r="AP27" s="447"/>
      <c r="AR27" s="428">
        <f t="shared" si="2"/>
        <v>15</v>
      </c>
      <c r="AS27" s="429">
        <f t="shared" si="3"/>
        <v>17</v>
      </c>
      <c r="AT27" s="428">
        <f t="shared" si="4"/>
        <v>15</v>
      </c>
      <c r="AU27" s="428">
        <f t="shared" si="5"/>
        <v>-16</v>
      </c>
      <c r="AV27" s="428">
        <f t="shared" ref="AV27:AV31" si="14">(((AC27+AE27)*17)-(17*17))+(AG27*17)+AI27+AJ27+AK27+AL27+AM27+AN27</f>
        <v>68</v>
      </c>
      <c r="AW27" s="428">
        <f t="shared" si="6"/>
        <v>52</v>
      </c>
      <c r="AX27" s="123">
        <f t="shared" si="13"/>
        <v>-2</v>
      </c>
      <c r="AY27" s="123">
        <f t="shared" si="10"/>
        <v>2</v>
      </c>
      <c r="AZ27" s="454"/>
    </row>
    <row r="28" spans="1:52" s="395" customFormat="1" ht="62" x14ac:dyDescent="0.35">
      <c r="A28" s="22">
        <v>16</v>
      </c>
      <c r="B28" s="653" t="s">
        <v>18</v>
      </c>
      <c r="C28" s="653" t="s">
        <v>6</v>
      </c>
      <c r="D28" s="664" t="s">
        <v>75</v>
      </c>
      <c r="E28" s="665" t="s">
        <v>510</v>
      </c>
      <c r="F28" s="656">
        <v>14</v>
      </c>
      <c r="G28" s="666" t="s">
        <v>327</v>
      </c>
      <c r="H28" s="656">
        <v>2</v>
      </c>
      <c r="I28" s="658">
        <f t="shared" si="11"/>
        <v>16</v>
      </c>
      <c r="J28" s="667"/>
      <c r="K28" s="659"/>
      <c r="L28" s="668" t="s">
        <v>401</v>
      </c>
      <c r="M28" s="661">
        <v>3</v>
      </c>
      <c r="N28" s="656" t="s">
        <v>328</v>
      </c>
      <c r="O28" s="663">
        <v>2</v>
      </c>
      <c r="P28" s="272"/>
      <c r="Q28" s="265"/>
      <c r="R28" s="260">
        <v>0</v>
      </c>
      <c r="S28" s="260">
        <v>0</v>
      </c>
      <c r="T28" s="260">
        <v>0</v>
      </c>
      <c r="U28" s="260">
        <v>0</v>
      </c>
      <c r="V28" s="260">
        <v>0</v>
      </c>
      <c r="W28" s="261">
        <f t="shared" si="8"/>
        <v>21</v>
      </c>
      <c r="X28" s="425">
        <f t="shared" si="9"/>
        <v>4</v>
      </c>
      <c r="Y28" s="466" t="s">
        <v>212</v>
      </c>
      <c r="Z28" s="271">
        <v>10</v>
      </c>
      <c r="AA28" s="290" t="s">
        <v>177</v>
      </c>
      <c r="AB28" s="271">
        <v>6</v>
      </c>
      <c r="AC28" s="426">
        <f t="shared" si="0"/>
        <v>16</v>
      </c>
      <c r="AD28" s="432" t="s">
        <v>195</v>
      </c>
      <c r="AE28" s="294">
        <v>6</v>
      </c>
      <c r="AF28" s="272" t="s">
        <v>178</v>
      </c>
      <c r="AG28" s="297">
        <v>2</v>
      </c>
      <c r="AH28" s="272"/>
      <c r="AI28" s="265"/>
      <c r="AJ28" s="260">
        <v>0</v>
      </c>
      <c r="AK28" s="260">
        <v>0</v>
      </c>
      <c r="AL28" s="260">
        <v>0</v>
      </c>
      <c r="AM28" s="260">
        <v>0</v>
      </c>
      <c r="AN28" s="260">
        <v>0</v>
      </c>
      <c r="AO28" s="427">
        <f t="shared" si="1"/>
        <v>24</v>
      </c>
      <c r="AP28" s="447"/>
      <c r="AR28" s="428">
        <f t="shared" si="2"/>
        <v>19</v>
      </c>
      <c r="AS28" s="429">
        <f t="shared" si="3"/>
        <v>21</v>
      </c>
      <c r="AT28" s="428">
        <f t="shared" si="4"/>
        <v>19</v>
      </c>
      <c r="AU28" s="428">
        <f t="shared" si="5"/>
        <v>56</v>
      </c>
      <c r="AV28" s="428">
        <f t="shared" si="14"/>
        <v>119</v>
      </c>
      <c r="AW28" s="428">
        <f t="shared" si="6"/>
        <v>175</v>
      </c>
      <c r="AX28" s="123">
        <f t="shared" si="13"/>
        <v>2</v>
      </c>
      <c r="AY28" s="123">
        <f t="shared" si="10"/>
        <v>2</v>
      </c>
      <c r="AZ28" s="454"/>
    </row>
    <row r="29" spans="1:52" s="395" customFormat="1" ht="71.5" customHeight="1" x14ac:dyDescent="0.35">
      <c r="A29" s="22">
        <v>17</v>
      </c>
      <c r="B29" s="653" t="s">
        <v>19</v>
      </c>
      <c r="C29" s="653" t="s">
        <v>6</v>
      </c>
      <c r="D29" s="664" t="s">
        <v>75</v>
      </c>
      <c r="E29" s="616" t="s">
        <v>523</v>
      </c>
      <c r="F29" s="215">
        <v>8</v>
      </c>
      <c r="G29" s="253" t="s">
        <v>329</v>
      </c>
      <c r="H29" s="215">
        <v>4</v>
      </c>
      <c r="I29" s="658">
        <f t="shared" si="11"/>
        <v>12</v>
      </c>
      <c r="J29" s="670"/>
      <c r="K29" s="659"/>
      <c r="L29" s="611" t="s">
        <v>402</v>
      </c>
      <c r="M29" s="256">
        <v>6</v>
      </c>
      <c r="N29" s="342" t="s">
        <v>330</v>
      </c>
      <c r="O29" s="663">
        <v>2</v>
      </c>
      <c r="P29" s="272"/>
      <c r="Q29" s="265"/>
      <c r="R29" s="260">
        <v>0</v>
      </c>
      <c r="S29" s="260">
        <v>0</v>
      </c>
      <c r="T29" s="260">
        <v>0</v>
      </c>
      <c r="U29" s="260">
        <v>0</v>
      </c>
      <c r="V29" s="260">
        <v>0</v>
      </c>
      <c r="W29" s="261">
        <f t="shared" si="8"/>
        <v>20</v>
      </c>
      <c r="X29" s="425">
        <f t="shared" si="9"/>
        <v>3</v>
      </c>
      <c r="Y29" s="466" t="s">
        <v>197</v>
      </c>
      <c r="Z29" s="271">
        <v>12</v>
      </c>
      <c r="AA29" s="255"/>
      <c r="AB29" s="271">
        <v>0</v>
      </c>
      <c r="AC29" s="426">
        <f t="shared" si="0"/>
        <v>12</v>
      </c>
      <c r="AD29" s="432" t="s">
        <v>196</v>
      </c>
      <c r="AE29" s="294">
        <v>6</v>
      </c>
      <c r="AF29" s="272"/>
      <c r="AG29" s="297">
        <v>0</v>
      </c>
      <c r="AH29" s="272"/>
      <c r="AI29" s="265"/>
      <c r="AJ29" s="260">
        <v>0</v>
      </c>
      <c r="AK29" s="260">
        <v>0</v>
      </c>
      <c r="AL29" s="260">
        <v>0</v>
      </c>
      <c r="AM29" s="260">
        <v>0</v>
      </c>
      <c r="AN29" s="260">
        <v>0</v>
      </c>
      <c r="AO29" s="427">
        <f t="shared" si="1"/>
        <v>18</v>
      </c>
      <c r="AP29" s="447"/>
      <c r="AR29" s="428">
        <f t="shared" si="2"/>
        <v>18</v>
      </c>
      <c r="AS29" s="429">
        <f t="shared" si="3"/>
        <v>20</v>
      </c>
      <c r="AT29" s="428">
        <f t="shared" si="4"/>
        <v>18</v>
      </c>
      <c r="AU29" s="428">
        <f t="shared" si="5"/>
        <v>38</v>
      </c>
      <c r="AV29" s="428">
        <f t="shared" si="14"/>
        <v>17</v>
      </c>
      <c r="AW29" s="428">
        <f t="shared" si="6"/>
        <v>55</v>
      </c>
      <c r="AX29" s="123">
        <f t="shared" si="13"/>
        <v>1</v>
      </c>
      <c r="AY29" s="123">
        <f t="shared" si="10"/>
        <v>2</v>
      </c>
      <c r="AZ29" s="454"/>
    </row>
    <row r="30" spans="1:52" s="395" customFormat="1" ht="46.5" x14ac:dyDescent="0.35">
      <c r="A30" s="22">
        <v>18</v>
      </c>
      <c r="B30" s="653" t="s">
        <v>69</v>
      </c>
      <c r="C30" s="653" t="s">
        <v>6</v>
      </c>
      <c r="D30" s="664" t="s">
        <v>75</v>
      </c>
      <c r="E30" s="673" t="s">
        <v>524</v>
      </c>
      <c r="F30" s="656">
        <v>8</v>
      </c>
      <c r="G30" s="674" t="s">
        <v>332</v>
      </c>
      <c r="H30" s="656">
        <v>4</v>
      </c>
      <c r="I30" s="658">
        <f t="shared" si="11"/>
        <v>12</v>
      </c>
      <c r="J30" s="670"/>
      <c r="K30" s="659"/>
      <c r="L30" s="668" t="s">
        <v>333</v>
      </c>
      <c r="M30" s="661">
        <v>3</v>
      </c>
      <c r="N30" s="666" t="s">
        <v>334</v>
      </c>
      <c r="O30" s="663">
        <v>2</v>
      </c>
      <c r="P30" s="272"/>
      <c r="Q30" s="265"/>
      <c r="R30" s="260">
        <v>0</v>
      </c>
      <c r="S30" s="260">
        <v>0</v>
      </c>
      <c r="T30" s="260">
        <v>0</v>
      </c>
      <c r="U30" s="260">
        <v>0</v>
      </c>
      <c r="V30" s="260">
        <v>0</v>
      </c>
      <c r="W30" s="261">
        <f t="shared" si="8"/>
        <v>17</v>
      </c>
      <c r="X30" s="425">
        <f t="shared" si="9"/>
        <v>0</v>
      </c>
      <c r="Y30" s="467" t="s">
        <v>213</v>
      </c>
      <c r="Z30" s="271">
        <v>12</v>
      </c>
      <c r="AA30" s="468" t="s">
        <v>128</v>
      </c>
      <c r="AB30" s="271">
        <v>4</v>
      </c>
      <c r="AC30" s="426">
        <f t="shared" si="0"/>
        <v>16</v>
      </c>
      <c r="AD30" s="296" t="s">
        <v>198</v>
      </c>
      <c r="AE30" s="294">
        <v>3</v>
      </c>
      <c r="AF30" s="272" t="s">
        <v>179</v>
      </c>
      <c r="AG30" s="297">
        <v>2</v>
      </c>
      <c r="AH30" s="272"/>
      <c r="AI30" s="265"/>
      <c r="AJ30" s="260">
        <v>0</v>
      </c>
      <c r="AK30" s="260">
        <v>0</v>
      </c>
      <c r="AL30" s="260">
        <v>0</v>
      </c>
      <c r="AM30" s="260">
        <v>0</v>
      </c>
      <c r="AN30" s="260">
        <v>0</v>
      </c>
      <c r="AO30" s="427">
        <f t="shared" si="1"/>
        <v>21</v>
      </c>
      <c r="AP30" s="447"/>
      <c r="AR30" s="428">
        <f t="shared" si="2"/>
        <v>15</v>
      </c>
      <c r="AS30" s="429">
        <f t="shared" si="3"/>
        <v>17</v>
      </c>
      <c r="AT30" s="428">
        <f t="shared" si="4"/>
        <v>15</v>
      </c>
      <c r="AU30" s="428">
        <f t="shared" si="5"/>
        <v>-16</v>
      </c>
      <c r="AV30" s="428">
        <f t="shared" si="14"/>
        <v>68</v>
      </c>
      <c r="AW30" s="428">
        <f t="shared" si="6"/>
        <v>52</v>
      </c>
      <c r="AX30" s="123">
        <f t="shared" si="13"/>
        <v>-2</v>
      </c>
      <c r="AY30" s="123">
        <f t="shared" si="10"/>
        <v>2</v>
      </c>
      <c r="AZ30" s="454"/>
    </row>
    <row r="31" spans="1:52" s="395" customFormat="1" ht="46.5" x14ac:dyDescent="0.35">
      <c r="A31" s="22">
        <v>19</v>
      </c>
      <c r="B31" s="653" t="s">
        <v>234</v>
      </c>
      <c r="C31" s="653" t="s">
        <v>6</v>
      </c>
      <c r="D31" s="664" t="s">
        <v>235</v>
      </c>
      <c r="E31" s="665" t="s">
        <v>508</v>
      </c>
      <c r="F31" s="656">
        <v>9</v>
      </c>
      <c r="G31" s="666" t="s">
        <v>403</v>
      </c>
      <c r="H31" s="656">
        <v>12</v>
      </c>
      <c r="I31" s="658">
        <f t="shared" si="11"/>
        <v>21</v>
      </c>
      <c r="J31" s="670"/>
      <c r="K31" s="659"/>
      <c r="L31" s="675"/>
      <c r="M31" s="661"/>
      <c r="N31" s="656" t="s">
        <v>335</v>
      </c>
      <c r="O31" s="663">
        <v>2</v>
      </c>
      <c r="P31" s="272"/>
      <c r="Q31" s="265"/>
      <c r="R31" s="260">
        <v>0</v>
      </c>
      <c r="S31" s="260">
        <v>0</v>
      </c>
      <c r="T31" s="260">
        <v>0</v>
      </c>
      <c r="U31" s="260">
        <v>0</v>
      </c>
      <c r="V31" s="260">
        <v>0</v>
      </c>
      <c r="W31" s="261">
        <f t="shared" si="8"/>
        <v>23</v>
      </c>
      <c r="X31" s="425">
        <f t="shared" si="9"/>
        <v>6</v>
      </c>
      <c r="Y31" s="466" t="s">
        <v>197</v>
      </c>
      <c r="Z31" s="271">
        <v>12</v>
      </c>
      <c r="AA31" s="290" t="s">
        <v>180</v>
      </c>
      <c r="AB31" s="271">
        <v>10</v>
      </c>
      <c r="AC31" s="426">
        <f t="shared" si="0"/>
        <v>22</v>
      </c>
      <c r="AD31" s="296" t="s">
        <v>199</v>
      </c>
      <c r="AE31" s="294">
        <v>3</v>
      </c>
      <c r="AF31" s="272">
        <v>0</v>
      </c>
      <c r="AG31" s="297">
        <v>0</v>
      </c>
      <c r="AH31" s="272"/>
      <c r="AI31" s="265"/>
      <c r="AJ31" s="260">
        <v>0</v>
      </c>
      <c r="AK31" s="260">
        <v>0</v>
      </c>
      <c r="AL31" s="260">
        <v>0</v>
      </c>
      <c r="AM31" s="260">
        <v>0</v>
      </c>
      <c r="AN31" s="260">
        <v>0</v>
      </c>
      <c r="AO31" s="427">
        <f t="shared" si="1"/>
        <v>25</v>
      </c>
      <c r="AP31" s="447"/>
      <c r="AR31" s="428">
        <f t="shared" si="2"/>
        <v>21</v>
      </c>
      <c r="AS31" s="429">
        <f t="shared" si="3"/>
        <v>23</v>
      </c>
      <c r="AT31" s="428">
        <f t="shared" si="4"/>
        <v>21</v>
      </c>
      <c r="AU31" s="428">
        <f t="shared" si="5"/>
        <v>92</v>
      </c>
      <c r="AV31" s="428">
        <f t="shared" si="14"/>
        <v>136</v>
      </c>
      <c r="AW31" s="428">
        <f t="shared" si="6"/>
        <v>228</v>
      </c>
      <c r="AX31" s="123">
        <f t="shared" si="13"/>
        <v>4</v>
      </c>
      <c r="AY31" s="123">
        <f t="shared" si="10"/>
        <v>2</v>
      </c>
      <c r="AZ31" s="454"/>
    </row>
    <row r="32" spans="1:52" s="395" customFormat="1" ht="18.5" x14ac:dyDescent="0.35">
      <c r="A32" s="25" t="s">
        <v>544</v>
      </c>
      <c r="B32" s="676" t="s">
        <v>56</v>
      </c>
      <c r="C32" s="677"/>
      <c r="D32" s="678"/>
      <c r="E32" s="679"/>
      <c r="F32" s="653"/>
      <c r="G32" s="662"/>
      <c r="H32" s="653"/>
      <c r="I32" s="658">
        <f t="shared" si="11"/>
        <v>0</v>
      </c>
      <c r="J32" s="670"/>
      <c r="K32" s="659"/>
      <c r="L32" s="680"/>
      <c r="M32" s="672"/>
      <c r="N32" s="681"/>
      <c r="O32" s="682"/>
      <c r="P32" s="446"/>
      <c r="Q32" s="298"/>
      <c r="R32" s="299"/>
      <c r="S32" s="299"/>
      <c r="T32" s="299"/>
      <c r="U32" s="299"/>
      <c r="V32" s="299"/>
      <c r="W32" s="261"/>
      <c r="X32" s="425"/>
      <c r="Y32" s="292"/>
      <c r="Z32" s="266"/>
      <c r="AA32" s="274"/>
      <c r="AB32" s="266"/>
      <c r="AC32" s="426"/>
      <c r="AD32" s="296"/>
      <c r="AE32" s="294"/>
      <c r="AF32" s="446"/>
      <c r="AG32" s="323"/>
      <c r="AH32" s="446"/>
      <c r="AI32" s="298"/>
      <c r="AJ32" s="299"/>
      <c r="AK32" s="299"/>
      <c r="AL32" s="299"/>
      <c r="AM32" s="299"/>
      <c r="AN32" s="299"/>
      <c r="AO32" s="427"/>
      <c r="AP32" s="447"/>
      <c r="AR32" s="428"/>
      <c r="AS32" s="429"/>
      <c r="AT32" s="428"/>
      <c r="AU32" s="428"/>
      <c r="AV32" s="428"/>
      <c r="AW32" s="428"/>
      <c r="AX32" s="123"/>
      <c r="AY32" s="123"/>
      <c r="AZ32" s="454"/>
    </row>
    <row r="33" spans="1:52" s="394" customFormat="1" ht="46.5" x14ac:dyDescent="0.35">
      <c r="A33" s="18">
        <v>20</v>
      </c>
      <c r="B33" s="653" t="s">
        <v>43</v>
      </c>
      <c r="C33" s="653" t="s">
        <v>97</v>
      </c>
      <c r="D33" s="662" t="s">
        <v>71</v>
      </c>
      <c r="E33" s="683" t="s">
        <v>336</v>
      </c>
      <c r="F33" s="664">
        <v>8</v>
      </c>
      <c r="G33" s="662" t="s">
        <v>337</v>
      </c>
      <c r="H33" s="664">
        <v>5</v>
      </c>
      <c r="I33" s="658">
        <f t="shared" si="11"/>
        <v>13</v>
      </c>
      <c r="J33" s="670"/>
      <c r="K33" s="659"/>
      <c r="L33" s="671" t="s">
        <v>404</v>
      </c>
      <c r="M33" s="672">
        <v>6</v>
      </c>
      <c r="N33" s="684">
        <v>0</v>
      </c>
      <c r="O33" s="685">
        <v>0</v>
      </c>
      <c r="P33" s="277"/>
      <c r="Q33" s="263"/>
      <c r="R33" s="299">
        <v>0</v>
      </c>
      <c r="S33" s="299">
        <v>0</v>
      </c>
      <c r="T33" s="299">
        <v>0</v>
      </c>
      <c r="U33" s="299">
        <v>0</v>
      </c>
      <c r="V33" s="299">
        <v>0</v>
      </c>
      <c r="W33" s="261">
        <f t="shared" si="8"/>
        <v>19</v>
      </c>
      <c r="X33" s="425">
        <f t="shared" si="9"/>
        <v>2</v>
      </c>
      <c r="Y33" s="276" t="s">
        <v>202</v>
      </c>
      <c r="Z33" s="271">
        <v>8</v>
      </c>
      <c r="AA33" s="274" t="s">
        <v>217</v>
      </c>
      <c r="AB33" s="271">
        <v>5</v>
      </c>
      <c r="AC33" s="426">
        <f t="shared" si="0"/>
        <v>13</v>
      </c>
      <c r="AD33" s="432" t="s">
        <v>203</v>
      </c>
      <c r="AE33" s="294">
        <v>6</v>
      </c>
      <c r="AF33" s="277">
        <v>0</v>
      </c>
      <c r="AG33" s="262">
        <v>0</v>
      </c>
      <c r="AH33" s="277"/>
      <c r="AI33" s="263"/>
      <c r="AJ33" s="264">
        <v>0</v>
      </c>
      <c r="AK33" s="264">
        <v>0</v>
      </c>
      <c r="AL33" s="264">
        <v>0</v>
      </c>
      <c r="AM33" s="264">
        <v>0</v>
      </c>
      <c r="AN33" s="264">
        <v>0</v>
      </c>
      <c r="AO33" s="427">
        <f t="shared" si="1"/>
        <v>19</v>
      </c>
      <c r="AP33" s="424"/>
      <c r="AR33" s="428">
        <f t="shared" si="2"/>
        <v>19</v>
      </c>
      <c r="AS33" s="429">
        <f t="shared" si="3"/>
        <v>19</v>
      </c>
      <c r="AT33" s="428">
        <f t="shared" si="4"/>
        <v>19</v>
      </c>
      <c r="AU33" s="428">
        <f t="shared" si="5"/>
        <v>36</v>
      </c>
      <c r="AV33" s="428" t="e">
        <f t="shared" ref="AV33:AV42" si="15">L33+N33+(P33*10)+R33+S33+T33+U33+V33+W33</f>
        <v>#VALUE!</v>
      </c>
      <c r="AW33" s="428" t="e">
        <f t="shared" si="6"/>
        <v>#VALUE!</v>
      </c>
      <c r="AX33" s="123">
        <f t="shared" si="13"/>
        <v>2</v>
      </c>
      <c r="AY33" s="123">
        <f t="shared" si="10"/>
        <v>0</v>
      </c>
      <c r="AZ33" s="454"/>
    </row>
    <row r="34" spans="1:52" s="394" customFormat="1" ht="46.5" x14ac:dyDescent="0.35">
      <c r="A34" s="18">
        <v>21</v>
      </c>
      <c r="B34" s="653" t="s">
        <v>44</v>
      </c>
      <c r="C34" s="653" t="s">
        <v>6</v>
      </c>
      <c r="D34" s="662" t="s">
        <v>71</v>
      </c>
      <c r="E34" s="683" t="s">
        <v>338</v>
      </c>
      <c r="F34" s="664">
        <v>10</v>
      </c>
      <c r="G34" s="662" t="s">
        <v>339</v>
      </c>
      <c r="H34" s="664">
        <v>7</v>
      </c>
      <c r="I34" s="658">
        <f t="shared" si="11"/>
        <v>17</v>
      </c>
      <c r="J34" s="670"/>
      <c r="K34" s="659"/>
      <c r="L34" s="680"/>
      <c r="M34" s="672"/>
      <c r="N34" s="684">
        <v>0</v>
      </c>
      <c r="O34" s="685">
        <v>0</v>
      </c>
      <c r="P34" s="277"/>
      <c r="Q34" s="263"/>
      <c r="R34" s="299">
        <v>0</v>
      </c>
      <c r="S34" s="299">
        <v>0</v>
      </c>
      <c r="T34" s="299">
        <v>0</v>
      </c>
      <c r="U34" s="299">
        <v>0</v>
      </c>
      <c r="V34" s="299">
        <v>0</v>
      </c>
      <c r="W34" s="261">
        <f t="shared" si="8"/>
        <v>17</v>
      </c>
      <c r="X34" s="425">
        <f t="shared" si="9"/>
        <v>0</v>
      </c>
      <c r="Y34" s="276" t="s">
        <v>215</v>
      </c>
      <c r="Z34" s="271">
        <v>10</v>
      </c>
      <c r="AA34" s="274" t="s">
        <v>218</v>
      </c>
      <c r="AB34" s="271">
        <v>7</v>
      </c>
      <c r="AC34" s="426">
        <f t="shared" si="0"/>
        <v>17</v>
      </c>
      <c r="AD34" s="296" t="s">
        <v>204</v>
      </c>
      <c r="AE34" s="294">
        <v>3</v>
      </c>
      <c r="AF34" s="277">
        <v>0</v>
      </c>
      <c r="AG34" s="262">
        <v>0</v>
      </c>
      <c r="AH34" s="277"/>
      <c r="AI34" s="263"/>
      <c r="AJ34" s="264">
        <v>0</v>
      </c>
      <c r="AK34" s="264">
        <v>0</v>
      </c>
      <c r="AL34" s="264">
        <v>0</v>
      </c>
      <c r="AM34" s="264">
        <v>0</v>
      </c>
      <c r="AN34" s="264">
        <v>0</v>
      </c>
      <c r="AO34" s="427">
        <f t="shared" si="1"/>
        <v>20</v>
      </c>
      <c r="AP34" s="424"/>
      <c r="AR34" s="428">
        <f t="shared" si="2"/>
        <v>17</v>
      </c>
      <c r="AS34" s="429">
        <f t="shared" si="3"/>
        <v>17</v>
      </c>
      <c r="AT34" s="428">
        <f t="shared" si="4"/>
        <v>17</v>
      </c>
      <c r="AU34" s="428">
        <f t="shared" si="5"/>
        <v>0</v>
      </c>
      <c r="AV34" s="428">
        <f t="shared" si="15"/>
        <v>17</v>
      </c>
      <c r="AW34" s="428">
        <f t="shared" si="6"/>
        <v>17</v>
      </c>
      <c r="AX34" s="123">
        <f t="shared" si="13"/>
        <v>0</v>
      </c>
      <c r="AY34" s="123">
        <f t="shared" si="10"/>
        <v>0</v>
      </c>
      <c r="AZ34" s="454"/>
    </row>
    <row r="35" spans="1:52" s="395" customFormat="1" ht="18.5" x14ac:dyDescent="0.35">
      <c r="A35" s="25" t="s">
        <v>545</v>
      </c>
      <c r="B35" s="435" t="s">
        <v>52</v>
      </c>
      <c r="C35" s="436"/>
      <c r="D35" s="437"/>
      <c r="E35" s="292"/>
      <c r="F35" s="266"/>
      <c r="G35" s="274"/>
      <c r="H35" s="266"/>
      <c r="I35" s="279">
        <f t="shared" si="11"/>
        <v>0</v>
      </c>
      <c r="J35" s="296"/>
      <c r="K35" s="380"/>
      <c r="L35" s="377"/>
      <c r="M35" s="294"/>
      <c r="N35" s="446"/>
      <c r="O35" s="323"/>
      <c r="P35" s="446"/>
      <c r="Q35" s="298"/>
      <c r="R35" s="299"/>
      <c r="S35" s="299"/>
      <c r="T35" s="299"/>
      <c r="U35" s="299"/>
      <c r="V35" s="299"/>
      <c r="W35" s="261"/>
      <c r="X35" s="425"/>
      <c r="Y35" s="292"/>
      <c r="Z35" s="266"/>
      <c r="AA35" s="274"/>
      <c r="AB35" s="266"/>
      <c r="AC35" s="426"/>
      <c r="AD35" s="296"/>
      <c r="AE35" s="294"/>
      <c r="AF35" s="446"/>
      <c r="AG35" s="323"/>
      <c r="AH35" s="446"/>
      <c r="AI35" s="298"/>
      <c r="AJ35" s="299"/>
      <c r="AK35" s="299"/>
      <c r="AL35" s="299"/>
      <c r="AM35" s="299"/>
      <c r="AN35" s="299"/>
      <c r="AO35" s="427"/>
      <c r="AP35" s="447"/>
      <c r="AR35" s="428"/>
      <c r="AS35" s="429"/>
      <c r="AT35" s="428"/>
      <c r="AU35" s="428"/>
      <c r="AV35" s="428"/>
      <c r="AW35" s="428"/>
      <c r="AX35" s="123"/>
      <c r="AY35" s="123"/>
      <c r="AZ35" s="454"/>
    </row>
    <row r="36" spans="1:52" s="428" customFormat="1" ht="62" x14ac:dyDescent="0.35">
      <c r="A36" s="22">
        <v>22</v>
      </c>
      <c r="B36" s="295" t="s">
        <v>20</v>
      </c>
      <c r="C36" s="295" t="s">
        <v>50</v>
      </c>
      <c r="D36" s="271" t="s">
        <v>76</v>
      </c>
      <c r="E36" s="300" t="s">
        <v>439</v>
      </c>
      <c r="F36" s="274">
        <v>15</v>
      </c>
      <c r="G36" s="274" t="s">
        <v>133</v>
      </c>
      <c r="H36" s="274">
        <v>3</v>
      </c>
      <c r="I36" s="279">
        <f>F36+H36</f>
        <v>18</v>
      </c>
      <c r="J36" s="296"/>
      <c r="K36" s="380"/>
      <c r="L36" s="377"/>
      <c r="M36" s="294"/>
      <c r="N36" s="274" t="s">
        <v>350</v>
      </c>
      <c r="O36" s="297">
        <v>2</v>
      </c>
      <c r="P36" s="274"/>
      <c r="Q36" s="265"/>
      <c r="R36" s="260"/>
      <c r="S36" s="260"/>
      <c r="T36" s="260"/>
      <c r="U36" s="260"/>
      <c r="V36" s="260"/>
      <c r="W36" s="261">
        <f t="shared" si="8"/>
        <v>20</v>
      </c>
      <c r="X36" s="425">
        <f t="shared" si="9"/>
        <v>3</v>
      </c>
      <c r="Y36" s="274" t="s">
        <v>162</v>
      </c>
      <c r="Z36" s="274">
        <v>17</v>
      </c>
      <c r="AA36" s="274" t="s">
        <v>133</v>
      </c>
      <c r="AB36" s="274">
        <v>3</v>
      </c>
      <c r="AC36" s="426">
        <f t="shared" si="0"/>
        <v>20</v>
      </c>
      <c r="AD36" s="296"/>
      <c r="AE36" s="294"/>
      <c r="AF36" s="271" t="s">
        <v>158</v>
      </c>
      <c r="AG36" s="297">
        <v>2</v>
      </c>
      <c r="AH36" s="271"/>
      <c r="AI36" s="265"/>
      <c r="AJ36" s="260"/>
      <c r="AK36" s="260"/>
      <c r="AL36" s="260"/>
      <c r="AM36" s="260"/>
      <c r="AN36" s="260"/>
      <c r="AO36" s="427">
        <f t="shared" si="1"/>
        <v>22</v>
      </c>
      <c r="AP36" s="470"/>
      <c r="AR36" s="428">
        <f t="shared" si="2"/>
        <v>18</v>
      </c>
      <c r="AS36" s="429">
        <f t="shared" si="3"/>
        <v>20</v>
      </c>
      <c r="AT36" s="428">
        <f t="shared" si="4"/>
        <v>18</v>
      </c>
      <c r="AU36" s="428">
        <f t="shared" si="5"/>
        <v>38</v>
      </c>
      <c r="AV36" s="428" t="e">
        <f t="shared" si="15"/>
        <v>#VALUE!</v>
      </c>
      <c r="AW36" s="428" t="e">
        <f t="shared" si="6"/>
        <v>#VALUE!</v>
      </c>
      <c r="AX36" s="123">
        <f t="shared" si="13"/>
        <v>1</v>
      </c>
      <c r="AY36" s="123">
        <f t="shared" si="10"/>
        <v>2</v>
      </c>
      <c r="AZ36" s="454"/>
    </row>
    <row r="37" spans="1:52" s="395" customFormat="1" ht="62" x14ac:dyDescent="0.35">
      <c r="A37" s="22">
        <v>23</v>
      </c>
      <c r="B37" s="266" t="s">
        <v>22</v>
      </c>
      <c r="C37" s="266" t="s">
        <v>6</v>
      </c>
      <c r="D37" s="271" t="s">
        <v>76</v>
      </c>
      <c r="E37" s="292" t="s">
        <v>351</v>
      </c>
      <c r="F37" s="274">
        <v>14</v>
      </c>
      <c r="G37" s="274" t="s">
        <v>352</v>
      </c>
      <c r="H37" s="271">
        <v>4</v>
      </c>
      <c r="I37" s="279">
        <f>F37+H37</f>
        <v>18</v>
      </c>
      <c r="J37" s="296"/>
      <c r="K37" s="380"/>
      <c r="L37" s="377"/>
      <c r="M37" s="294"/>
      <c r="N37" s="274" t="s">
        <v>353</v>
      </c>
      <c r="O37" s="297">
        <v>4</v>
      </c>
      <c r="P37" s="274"/>
      <c r="Q37" s="298"/>
      <c r="R37" s="299"/>
      <c r="S37" s="299"/>
      <c r="T37" s="299"/>
      <c r="U37" s="299"/>
      <c r="V37" s="299"/>
      <c r="W37" s="261">
        <f t="shared" si="8"/>
        <v>22</v>
      </c>
      <c r="X37" s="425">
        <f t="shared" si="9"/>
        <v>5</v>
      </c>
      <c r="Y37" s="292" t="s">
        <v>163</v>
      </c>
      <c r="Z37" s="274">
        <v>16</v>
      </c>
      <c r="AA37" s="274"/>
      <c r="AB37" s="274"/>
      <c r="AC37" s="426">
        <f t="shared" si="0"/>
        <v>16</v>
      </c>
      <c r="AD37" s="296"/>
      <c r="AE37" s="294"/>
      <c r="AF37" s="274" t="s">
        <v>159</v>
      </c>
      <c r="AG37" s="323">
        <v>4</v>
      </c>
      <c r="AH37" s="274"/>
      <c r="AI37" s="298"/>
      <c r="AJ37" s="299"/>
      <c r="AK37" s="299"/>
      <c r="AL37" s="299"/>
      <c r="AM37" s="299"/>
      <c r="AN37" s="299"/>
      <c r="AO37" s="427">
        <f t="shared" si="1"/>
        <v>20</v>
      </c>
      <c r="AP37" s="471"/>
      <c r="AR37" s="428">
        <f t="shared" si="2"/>
        <v>18</v>
      </c>
      <c r="AS37" s="429">
        <f t="shared" si="3"/>
        <v>22</v>
      </c>
      <c r="AT37" s="428">
        <f t="shared" si="4"/>
        <v>18</v>
      </c>
      <c r="AU37" s="428">
        <f t="shared" si="5"/>
        <v>58</v>
      </c>
      <c r="AV37" s="428" t="e">
        <f t="shared" si="15"/>
        <v>#VALUE!</v>
      </c>
      <c r="AW37" s="428" t="e">
        <f t="shared" si="6"/>
        <v>#VALUE!</v>
      </c>
      <c r="AX37" s="123">
        <f t="shared" si="13"/>
        <v>1</v>
      </c>
      <c r="AY37" s="123">
        <f t="shared" si="10"/>
        <v>4</v>
      </c>
      <c r="AZ37" s="454"/>
    </row>
    <row r="38" spans="1:52" s="478" customFormat="1" ht="62" x14ac:dyDescent="0.35">
      <c r="A38" s="22">
        <v>24</v>
      </c>
      <c r="B38" s="300" t="s">
        <v>23</v>
      </c>
      <c r="C38" s="295" t="s">
        <v>6</v>
      </c>
      <c r="D38" s="271" t="s">
        <v>76</v>
      </c>
      <c r="E38" s="300" t="s">
        <v>456</v>
      </c>
      <c r="F38" s="271">
        <v>16</v>
      </c>
      <c r="G38" s="274"/>
      <c r="H38" s="271"/>
      <c r="I38" s="279">
        <f>F38+H38</f>
        <v>16</v>
      </c>
      <c r="J38" s="296"/>
      <c r="K38" s="380"/>
      <c r="L38" s="377"/>
      <c r="M38" s="294"/>
      <c r="N38" s="274" t="s">
        <v>498</v>
      </c>
      <c r="O38" s="297">
        <v>4</v>
      </c>
      <c r="P38" s="295"/>
      <c r="Q38" s="301"/>
      <c r="R38" s="302"/>
      <c r="S38" s="302"/>
      <c r="T38" s="302"/>
      <c r="U38" s="302"/>
      <c r="V38" s="302"/>
      <c r="W38" s="261">
        <f t="shared" si="8"/>
        <v>20</v>
      </c>
      <c r="X38" s="425">
        <f t="shared" si="9"/>
        <v>3</v>
      </c>
      <c r="Y38" s="300" t="s">
        <v>164</v>
      </c>
      <c r="Z38" s="295">
        <v>19</v>
      </c>
      <c r="AA38" s="300"/>
      <c r="AB38" s="295"/>
      <c r="AC38" s="472">
        <f t="shared" si="0"/>
        <v>19</v>
      </c>
      <c r="AD38" s="473"/>
      <c r="AE38" s="474"/>
      <c r="AF38" s="295" t="s">
        <v>160</v>
      </c>
      <c r="AG38" s="475">
        <v>2</v>
      </c>
      <c r="AH38" s="295"/>
      <c r="AI38" s="301"/>
      <c r="AJ38" s="302"/>
      <c r="AK38" s="302"/>
      <c r="AL38" s="302"/>
      <c r="AM38" s="302"/>
      <c r="AN38" s="302"/>
      <c r="AO38" s="476">
        <f t="shared" si="1"/>
        <v>21</v>
      </c>
      <c r="AP38" s="477"/>
      <c r="AR38" s="478">
        <f t="shared" si="2"/>
        <v>16</v>
      </c>
      <c r="AS38" s="479">
        <f t="shared" si="3"/>
        <v>20</v>
      </c>
      <c r="AT38" s="478">
        <f t="shared" si="4"/>
        <v>16</v>
      </c>
      <c r="AU38" s="478">
        <f t="shared" si="5"/>
        <v>22</v>
      </c>
      <c r="AV38" s="478" t="e">
        <f t="shared" si="15"/>
        <v>#VALUE!</v>
      </c>
      <c r="AW38" s="478" t="e">
        <f t="shared" si="6"/>
        <v>#VALUE!</v>
      </c>
      <c r="AX38" s="123">
        <f t="shared" si="13"/>
        <v>-1</v>
      </c>
      <c r="AY38" s="123">
        <f t="shared" si="10"/>
        <v>4</v>
      </c>
      <c r="AZ38" s="454"/>
    </row>
    <row r="39" spans="1:52" s="482" customFormat="1" ht="18.5" x14ac:dyDescent="0.35">
      <c r="A39" s="25" t="s">
        <v>546</v>
      </c>
      <c r="B39" s="435" t="s">
        <v>53</v>
      </c>
      <c r="C39" s="436"/>
      <c r="D39" s="437"/>
      <c r="E39" s="292"/>
      <c r="F39" s="266"/>
      <c r="G39" s="274"/>
      <c r="H39" s="266"/>
      <c r="I39" s="279">
        <f t="shared" si="11"/>
        <v>0</v>
      </c>
      <c r="J39" s="296"/>
      <c r="K39" s="380"/>
      <c r="L39" s="377"/>
      <c r="M39" s="294"/>
      <c r="N39" s="480"/>
      <c r="O39" s="309"/>
      <c r="P39" s="480"/>
      <c r="Q39" s="306"/>
      <c r="R39" s="307"/>
      <c r="S39" s="307"/>
      <c r="T39" s="307"/>
      <c r="U39" s="307"/>
      <c r="V39" s="307"/>
      <c r="W39" s="261"/>
      <c r="X39" s="425"/>
      <c r="Y39" s="292"/>
      <c r="Z39" s="266"/>
      <c r="AA39" s="274"/>
      <c r="AB39" s="266"/>
      <c r="AC39" s="426"/>
      <c r="AD39" s="296"/>
      <c r="AE39" s="294"/>
      <c r="AF39" s="480"/>
      <c r="AG39" s="309"/>
      <c r="AH39" s="480"/>
      <c r="AI39" s="306"/>
      <c r="AJ39" s="307"/>
      <c r="AK39" s="307"/>
      <c r="AL39" s="307"/>
      <c r="AM39" s="307"/>
      <c r="AN39" s="307"/>
      <c r="AO39" s="427"/>
      <c r="AP39" s="481"/>
      <c r="AR39" s="428"/>
      <c r="AS39" s="429"/>
      <c r="AT39" s="428"/>
      <c r="AU39" s="428"/>
      <c r="AV39" s="428"/>
      <c r="AW39" s="428"/>
      <c r="AX39" s="123"/>
      <c r="AY39" s="123"/>
      <c r="AZ39" s="454"/>
    </row>
    <row r="40" spans="1:52" s="482" customFormat="1" ht="62" x14ac:dyDescent="0.35">
      <c r="A40" s="22">
        <v>25</v>
      </c>
      <c r="B40" s="266" t="s">
        <v>24</v>
      </c>
      <c r="C40" s="266" t="s">
        <v>49</v>
      </c>
      <c r="D40" s="295" t="s">
        <v>77</v>
      </c>
      <c r="E40" s="300" t="s">
        <v>356</v>
      </c>
      <c r="F40" s="253">
        <v>10</v>
      </c>
      <c r="G40" s="253" t="s">
        <v>357</v>
      </c>
      <c r="H40" s="253">
        <v>5</v>
      </c>
      <c r="I40" s="254">
        <f t="shared" si="11"/>
        <v>15</v>
      </c>
      <c r="J40" s="274"/>
      <c r="K40" s="379"/>
      <c r="L40" s="255" t="s">
        <v>396</v>
      </c>
      <c r="M40" s="256">
        <v>3</v>
      </c>
      <c r="N40" s="303"/>
      <c r="O40" s="304"/>
      <c r="P40" s="305"/>
      <c r="Q40" s="306"/>
      <c r="R40" s="307"/>
      <c r="S40" s="307"/>
      <c r="T40" s="307"/>
      <c r="U40" s="307"/>
      <c r="V40" s="307"/>
      <c r="W40" s="261">
        <f t="shared" si="8"/>
        <v>18</v>
      </c>
      <c r="X40" s="425">
        <f t="shared" si="9"/>
        <v>1</v>
      </c>
      <c r="Y40" s="300" t="s">
        <v>165</v>
      </c>
      <c r="Z40" s="274">
        <v>12</v>
      </c>
      <c r="AA40" s="274" t="s">
        <v>121</v>
      </c>
      <c r="AB40" s="274">
        <v>5</v>
      </c>
      <c r="AC40" s="426">
        <f t="shared" si="0"/>
        <v>17</v>
      </c>
      <c r="AD40" s="296"/>
      <c r="AE40" s="294"/>
      <c r="AF40" s="483" t="s">
        <v>166</v>
      </c>
      <c r="AG40" s="309">
        <v>4</v>
      </c>
      <c r="AH40" s="483"/>
      <c r="AI40" s="306"/>
      <c r="AJ40" s="307"/>
      <c r="AK40" s="307"/>
      <c r="AL40" s="307"/>
      <c r="AM40" s="307"/>
      <c r="AN40" s="307"/>
      <c r="AO40" s="427">
        <f t="shared" si="1"/>
        <v>21</v>
      </c>
      <c r="AP40" s="484"/>
      <c r="AR40" s="428">
        <f t="shared" si="2"/>
        <v>18</v>
      </c>
      <c r="AS40" s="429">
        <f t="shared" si="3"/>
        <v>18</v>
      </c>
      <c r="AT40" s="428">
        <f t="shared" si="4"/>
        <v>18</v>
      </c>
      <c r="AU40" s="428">
        <f t="shared" si="5"/>
        <v>18</v>
      </c>
      <c r="AV40" s="428" t="e">
        <f t="shared" si="15"/>
        <v>#VALUE!</v>
      </c>
      <c r="AW40" s="428" t="e">
        <f t="shared" si="6"/>
        <v>#VALUE!</v>
      </c>
      <c r="AX40" s="123">
        <f t="shared" si="13"/>
        <v>1</v>
      </c>
      <c r="AY40" s="123">
        <f t="shared" si="10"/>
        <v>0</v>
      </c>
      <c r="AZ40" s="454"/>
    </row>
    <row r="41" spans="1:52" ht="50.25" customHeight="1" x14ac:dyDescent="0.35">
      <c r="A41" s="22">
        <v>26</v>
      </c>
      <c r="B41" s="266" t="s">
        <v>25</v>
      </c>
      <c r="C41" s="266" t="s">
        <v>6</v>
      </c>
      <c r="D41" s="295" t="s">
        <v>77</v>
      </c>
      <c r="E41" s="300" t="s">
        <v>358</v>
      </c>
      <c r="F41" s="253">
        <v>11</v>
      </c>
      <c r="G41" s="253"/>
      <c r="H41" s="253"/>
      <c r="I41" s="254">
        <f t="shared" si="11"/>
        <v>11</v>
      </c>
      <c r="J41" s="274"/>
      <c r="K41" s="379"/>
      <c r="L41" s="290" t="s">
        <v>457</v>
      </c>
      <c r="M41" s="256">
        <v>6</v>
      </c>
      <c r="N41" s="308"/>
      <c r="O41" s="309"/>
      <c r="P41" s="308"/>
      <c r="Q41" s="306"/>
      <c r="R41" s="310"/>
      <c r="S41" s="310"/>
      <c r="T41" s="310"/>
      <c r="U41" s="310"/>
      <c r="V41" s="310"/>
      <c r="W41" s="261">
        <f t="shared" si="8"/>
        <v>17</v>
      </c>
      <c r="X41" s="425">
        <f t="shared" si="9"/>
        <v>0</v>
      </c>
      <c r="Y41" s="292" t="s">
        <v>220</v>
      </c>
      <c r="Z41" s="274">
        <v>11</v>
      </c>
      <c r="AA41" s="274" t="s">
        <v>167</v>
      </c>
      <c r="AB41" s="274">
        <v>3</v>
      </c>
      <c r="AC41" s="426">
        <f t="shared" si="0"/>
        <v>14</v>
      </c>
      <c r="AD41" s="296" t="s">
        <v>209</v>
      </c>
      <c r="AE41" s="294">
        <v>3</v>
      </c>
      <c r="AF41" s="480"/>
      <c r="AG41" s="309"/>
      <c r="AH41" s="480"/>
      <c r="AI41" s="306"/>
      <c r="AJ41" s="307"/>
      <c r="AK41" s="307"/>
      <c r="AL41" s="307"/>
      <c r="AM41" s="307"/>
      <c r="AN41" s="307"/>
      <c r="AO41" s="427">
        <f t="shared" si="1"/>
        <v>17</v>
      </c>
      <c r="AP41" s="485"/>
      <c r="AR41" s="428">
        <f t="shared" si="2"/>
        <v>17</v>
      </c>
      <c r="AS41" s="429">
        <f t="shared" si="3"/>
        <v>17</v>
      </c>
      <c r="AT41" s="428">
        <f t="shared" si="4"/>
        <v>17</v>
      </c>
      <c r="AU41" s="428">
        <f t="shared" si="5"/>
        <v>0</v>
      </c>
      <c r="AV41" s="428" t="e">
        <f t="shared" si="15"/>
        <v>#VALUE!</v>
      </c>
      <c r="AW41" s="428" t="e">
        <f t="shared" si="6"/>
        <v>#VALUE!</v>
      </c>
      <c r="AX41" s="123">
        <f t="shared" si="13"/>
        <v>0</v>
      </c>
      <c r="AY41" s="123">
        <f t="shared" si="10"/>
        <v>0</v>
      </c>
      <c r="AZ41" s="454"/>
    </row>
    <row r="42" spans="1:52" s="488" customFormat="1" ht="42" x14ac:dyDescent="0.35">
      <c r="A42" s="22">
        <v>27</v>
      </c>
      <c r="B42" s="311" t="s">
        <v>223</v>
      </c>
      <c r="C42" s="295" t="s">
        <v>6</v>
      </c>
      <c r="D42" s="295" t="s">
        <v>77</v>
      </c>
      <c r="E42" s="316" t="s">
        <v>359</v>
      </c>
      <c r="F42" s="312">
        <v>9</v>
      </c>
      <c r="G42" s="253" t="s">
        <v>360</v>
      </c>
      <c r="H42" s="312">
        <v>4</v>
      </c>
      <c r="I42" s="254">
        <f t="shared" si="11"/>
        <v>13</v>
      </c>
      <c r="J42" s="274"/>
      <c r="K42" s="379"/>
      <c r="L42" s="290" t="s">
        <v>393</v>
      </c>
      <c r="M42" s="256">
        <v>3</v>
      </c>
      <c r="N42" s="313" t="s">
        <v>361</v>
      </c>
      <c r="O42" s="309"/>
      <c r="P42" s="312"/>
      <c r="Q42" s="306"/>
      <c r="R42" s="314"/>
      <c r="S42" s="314"/>
      <c r="T42" s="314"/>
      <c r="U42" s="314"/>
      <c r="V42" s="314"/>
      <c r="W42" s="261">
        <f t="shared" si="8"/>
        <v>16</v>
      </c>
      <c r="X42" s="425">
        <f t="shared" si="9"/>
        <v>-1</v>
      </c>
      <c r="Y42" s="316" t="s">
        <v>216</v>
      </c>
      <c r="Z42" s="487">
        <v>12</v>
      </c>
      <c r="AA42" s="487" t="s">
        <v>168</v>
      </c>
      <c r="AB42" s="487">
        <v>4</v>
      </c>
      <c r="AC42" s="426">
        <f t="shared" si="0"/>
        <v>16</v>
      </c>
      <c r="AD42" s="296" t="s">
        <v>208</v>
      </c>
      <c r="AE42" s="294">
        <v>3</v>
      </c>
      <c r="AF42" s="487"/>
      <c r="AG42" s="309"/>
      <c r="AH42" s="487"/>
      <c r="AI42" s="306"/>
      <c r="AJ42" s="307"/>
      <c r="AK42" s="307"/>
      <c r="AL42" s="307"/>
      <c r="AM42" s="307"/>
      <c r="AN42" s="307"/>
      <c r="AO42" s="427">
        <f t="shared" si="1"/>
        <v>19</v>
      </c>
      <c r="AP42" s="487"/>
      <c r="AR42" s="428">
        <f t="shared" si="2"/>
        <v>16</v>
      </c>
      <c r="AS42" s="429">
        <f t="shared" si="3"/>
        <v>16</v>
      </c>
      <c r="AT42" s="428">
        <f t="shared" si="4"/>
        <v>16</v>
      </c>
      <c r="AU42" s="428">
        <f t="shared" si="5"/>
        <v>-18</v>
      </c>
      <c r="AV42" s="428" t="e">
        <f t="shared" si="15"/>
        <v>#VALUE!</v>
      </c>
      <c r="AW42" s="428" t="e">
        <f t="shared" si="6"/>
        <v>#VALUE!</v>
      </c>
      <c r="AX42" s="123">
        <f t="shared" si="13"/>
        <v>-1</v>
      </c>
      <c r="AY42" s="123">
        <f t="shared" si="10"/>
        <v>0</v>
      </c>
      <c r="AZ42" s="454"/>
    </row>
    <row r="43" spans="1:52" s="461" customFormat="1" ht="18.5" x14ac:dyDescent="0.35">
      <c r="A43" s="25" t="s">
        <v>547</v>
      </c>
      <c r="B43" s="435" t="s">
        <v>102</v>
      </c>
      <c r="C43" s="435"/>
      <c r="D43" s="434"/>
      <c r="E43" s="292"/>
      <c r="F43" s="266"/>
      <c r="G43" s="274"/>
      <c r="H43" s="266"/>
      <c r="I43" s="279">
        <f t="shared" si="11"/>
        <v>0</v>
      </c>
      <c r="J43" s="296"/>
      <c r="K43" s="380"/>
      <c r="L43" s="296"/>
      <c r="M43" s="294"/>
      <c r="N43" s="456"/>
      <c r="O43" s="457"/>
      <c r="P43" s="456"/>
      <c r="Q43" s="458"/>
      <c r="R43" s="459"/>
      <c r="S43" s="459"/>
      <c r="T43" s="459"/>
      <c r="U43" s="459"/>
      <c r="V43" s="459"/>
      <c r="W43" s="261"/>
      <c r="X43" s="425"/>
      <c r="Y43" s="292"/>
      <c r="Z43" s="455"/>
      <c r="AA43" s="274"/>
      <c r="AB43" s="455"/>
      <c r="AC43" s="426"/>
      <c r="AD43" s="296"/>
      <c r="AE43" s="294"/>
      <c r="AF43" s="456"/>
      <c r="AG43" s="457"/>
      <c r="AH43" s="456"/>
      <c r="AI43" s="458"/>
      <c r="AJ43" s="459"/>
      <c r="AK43" s="459"/>
      <c r="AL43" s="459"/>
      <c r="AM43" s="459"/>
      <c r="AN43" s="459"/>
      <c r="AO43" s="427"/>
      <c r="AP43" s="460"/>
      <c r="AR43" s="428"/>
      <c r="AS43" s="429"/>
      <c r="AT43" s="428"/>
      <c r="AU43" s="428"/>
      <c r="AV43" s="428"/>
      <c r="AW43" s="428"/>
      <c r="AX43" s="123"/>
      <c r="AY43" s="123"/>
      <c r="AZ43" s="454"/>
    </row>
    <row r="44" spans="1:52" s="428" customFormat="1" ht="62" x14ac:dyDescent="0.35">
      <c r="A44" s="18">
        <v>28</v>
      </c>
      <c r="B44" s="295" t="s">
        <v>38</v>
      </c>
      <c r="C44" s="271" t="s">
        <v>6</v>
      </c>
      <c r="D44" s="274" t="s">
        <v>84</v>
      </c>
      <c r="E44" s="300" t="s">
        <v>362</v>
      </c>
      <c r="F44" s="274">
        <v>10</v>
      </c>
      <c r="G44" s="274" t="s">
        <v>363</v>
      </c>
      <c r="H44" s="274">
        <v>4</v>
      </c>
      <c r="I44" s="279">
        <f t="shared" si="11"/>
        <v>14</v>
      </c>
      <c r="J44" s="296"/>
      <c r="K44" s="380"/>
      <c r="L44" s="296" t="s">
        <v>392</v>
      </c>
      <c r="M44" s="294">
        <v>3</v>
      </c>
      <c r="N44" s="272"/>
      <c r="O44" s="297"/>
      <c r="P44" s="315" t="s">
        <v>411</v>
      </c>
      <c r="Q44" s="259">
        <v>4</v>
      </c>
      <c r="R44" s="260"/>
      <c r="S44" s="260"/>
      <c r="T44" s="260"/>
      <c r="U44" s="260"/>
      <c r="V44" s="260"/>
      <c r="W44" s="261">
        <f t="shared" si="8"/>
        <v>21</v>
      </c>
      <c r="X44" s="425">
        <f t="shared" si="9"/>
        <v>4</v>
      </c>
      <c r="Y44" s="274" t="s">
        <v>155</v>
      </c>
      <c r="Z44" s="271">
        <v>8</v>
      </c>
      <c r="AA44" s="274" t="s">
        <v>156</v>
      </c>
      <c r="AB44" s="271">
        <v>4</v>
      </c>
      <c r="AC44" s="426">
        <f t="shared" si="0"/>
        <v>12</v>
      </c>
      <c r="AD44" s="432" t="s">
        <v>205</v>
      </c>
      <c r="AE44" s="294">
        <v>6</v>
      </c>
      <c r="AF44" s="272"/>
      <c r="AG44" s="297"/>
      <c r="AH44" s="257"/>
      <c r="AI44" s="259"/>
      <c r="AJ44" s="489"/>
      <c r="AK44" s="489"/>
      <c r="AL44" s="489"/>
      <c r="AM44" s="489"/>
      <c r="AN44" s="489"/>
      <c r="AO44" s="427">
        <f t="shared" si="1"/>
        <v>18</v>
      </c>
      <c r="AP44" s="490" t="s">
        <v>157</v>
      </c>
      <c r="AR44" s="428">
        <f t="shared" si="2"/>
        <v>17</v>
      </c>
      <c r="AS44" s="429">
        <f t="shared" si="3"/>
        <v>17</v>
      </c>
      <c r="AT44" s="428">
        <f t="shared" si="4"/>
        <v>17</v>
      </c>
      <c r="AU44" s="428">
        <f t="shared" si="5"/>
        <v>4</v>
      </c>
      <c r="AV44" s="428">
        <f>(((AC44+AE44)*17)-(17*17))+(AG44*17)+AI44+AJ44+AK44+AL44+AM44+AN44</f>
        <v>17</v>
      </c>
      <c r="AW44" s="428">
        <f t="shared" si="6"/>
        <v>21</v>
      </c>
      <c r="AX44" s="123">
        <f t="shared" si="13"/>
        <v>4</v>
      </c>
      <c r="AY44" s="123">
        <f t="shared" si="10"/>
        <v>0</v>
      </c>
      <c r="AZ44" s="454"/>
    </row>
    <row r="45" spans="1:52" s="428" customFormat="1" ht="52" x14ac:dyDescent="0.35">
      <c r="A45" s="18">
        <v>29</v>
      </c>
      <c r="B45" s="295" t="s">
        <v>244</v>
      </c>
      <c r="C45" s="271" t="s">
        <v>6</v>
      </c>
      <c r="D45" s="274" t="s">
        <v>84</v>
      </c>
      <c r="E45" s="300" t="s">
        <v>364</v>
      </c>
      <c r="F45" s="274">
        <v>10</v>
      </c>
      <c r="G45" s="274" t="s">
        <v>365</v>
      </c>
      <c r="H45" s="274">
        <v>4</v>
      </c>
      <c r="I45" s="279">
        <f t="shared" si="11"/>
        <v>14</v>
      </c>
      <c r="J45" s="296"/>
      <c r="K45" s="380"/>
      <c r="L45" s="296" t="s">
        <v>395</v>
      </c>
      <c r="M45" s="294">
        <v>3</v>
      </c>
      <c r="N45" s="272"/>
      <c r="O45" s="297"/>
      <c r="P45" s="315" t="s">
        <v>412</v>
      </c>
      <c r="Q45" s="259">
        <v>4</v>
      </c>
      <c r="R45" s="260"/>
      <c r="S45" s="260"/>
      <c r="T45" s="260"/>
      <c r="U45" s="260"/>
      <c r="V45" s="260"/>
      <c r="W45" s="261">
        <f t="shared" si="8"/>
        <v>21</v>
      </c>
      <c r="X45" s="425">
        <f t="shared" si="9"/>
        <v>4</v>
      </c>
      <c r="Y45" s="274"/>
      <c r="Z45" s="271"/>
      <c r="AA45" s="274"/>
      <c r="AB45" s="271"/>
      <c r="AC45" s="426"/>
      <c r="AD45" s="432"/>
      <c r="AE45" s="294"/>
      <c r="AF45" s="272"/>
      <c r="AG45" s="297"/>
      <c r="AH45" s="257"/>
      <c r="AI45" s="259"/>
      <c r="AJ45" s="489"/>
      <c r="AK45" s="489"/>
      <c r="AL45" s="489"/>
      <c r="AM45" s="489"/>
      <c r="AN45" s="489"/>
      <c r="AO45" s="427"/>
      <c r="AP45" s="490"/>
      <c r="AS45" s="429"/>
      <c r="AX45" s="123">
        <f t="shared" si="13"/>
        <v>4</v>
      </c>
      <c r="AY45" s="123">
        <f t="shared" si="10"/>
        <v>0</v>
      </c>
      <c r="AZ45" s="454"/>
    </row>
    <row r="46" spans="1:52" s="395" customFormat="1" ht="18.5" x14ac:dyDescent="0.35">
      <c r="A46" s="25" t="s">
        <v>8</v>
      </c>
      <c r="B46" s="435" t="s">
        <v>54</v>
      </c>
      <c r="C46" s="491"/>
      <c r="D46" s="437"/>
      <c r="E46" s="292"/>
      <c r="F46" s="266"/>
      <c r="G46" s="274"/>
      <c r="H46" s="266"/>
      <c r="I46" s="279">
        <f t="shared" si="11"/>
        <v>0</v>
      </c>
      <c r="J46" s="296"/>
      <c r="K46" s="380"/>
      <c r="L46" s="296"/>
      <c r="M46" s="294"/>
      <c r="N46" s="446"/>
      <c r="O46" s="323"/>
      <c r="P46" s="446"/>
      <c r="Q46" s="298"/>
      <c r="R46" s="299"/>
      <c r="S46" s="299"/>
      <c r="T46" s="299"/>
      <c r="U46" s="299"/>
      <c r="V46" s="299"/>
      <c r="W46" s="261"/>
      <c r="X46" s="425"/>
      <c r="Y46" s="292"/>
      <c r="Z46" s="266"/>
      <c r="AA46" s="274"/>
      <c r="AB46" s="266"/>
      <c r="AC46" s="426"/>
      <c r="AD46" s="296"/>
      <c r="AE46" s="294"/>
      <c r="AF46" s="446"/>
      <c r="AG46" s="323"/>
      <c r="AH46" s="446"/>
      <c r="AI46" s="298"/>
      <c r="AJ46" s="299"/>
      <c r="AK46" s="299"/>
      <c r="AL46" s="299"/>
      <c r="AM46" s="299"/>
      <c r="AN46" s="299"/>
      <c r="AO46" s="427"/>
      <c r="AP46" s="447"/>
      <c r="AR46" s="428"/>
      <c r="AS46" s="429"/>
      <c r="AT46" s="428"/>
      <c r="AU46" s="428"/>
      <c r="AV46" s="428"/>
      <c r="AW46" s="428"/>
      <c r="AX46" s="123"/>
      <c r="AY46" s="123"/>
      <c r="AZ46" s="454"/>
    </row>
    <row r="47" spans="1:52" s="462" customFormat="1" ht="46.5" x14ac:dyDescent="0.35">
      <c r="A47" s="22">
        <v>30</v>
      </c>
      <c r="B47" s="266" t="s">
        <v>28</v>
      </c>
      <c r="C47" s="266" t="s">
        <v>50</v>
      </c>
      <c r="D47" s="271" t="s">
        <v>72</v>
      </c>
      <c r="E47" s="292" t="s">
        <v>342</v>
      </c>
      <c r="F47" s="215">
        <v>16</v>
      </c>
      <c r="G47" s="253" t="s">
        <v>138</v>
      </c>
      <c r="H47" s="215">
        <v>3</v>
      </c>
      <c r="I47" s="279">
        <f t="shared" si="11"/>
        <v>19</v>
      </c>
      <c r="J47" s="296"/>
      <c r="K47" s="380"/>
      <c r="L47" s="280"/>
      <c r="M47" s="256"/>
      <c r="N47" s="284" t="s">
        <v>406</v>
      </c>
      <c r="O47" s="285">
        <v>6</v>
      </c>
      <c r="P47" s="286"/>
      <c r="Q47" s="259"/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61">
        <f t="shared" si="8"/>
        <v>25</v>
      </c>
      <c r="X47" s="425">
        <f t="shared" si="9"/>
        <v>8</v>
      </c>
      <c r="Y47" s="284"/>
      <c r="Z47" s="215"/>
      <c r="AA47" s="253"/>
      <c r="AB47" s="215"/>
      <c r="AC47" s="426">
        <f t="shared" si="0"/>
        <v>0</v>
      </c>
      <c r="AD47" s="280"/>
      <c r="AE47" s="256"/>
      <c r="AF47" s="284"/>
      <c r="AG47" s="285"/>
      <c r="AH47" s="284"/>
      <c r="AI47" s="492"/>
      <c r="AJ47" s="287">
        <v>0</v>
      </c>
      <c r="AK47" s="287">
        <v>0</v>
      </c>
      <c r="AL47" s="287">
        <v>0</v>
      </c>
      <c r="AM47" s="287">
        <v>0</v>
      </c>
      <c r="AN47" s="287"/>
      <c r="AO47" s="427">
        <f t="shared" si="1"/>
        <v>0</v>
      </c>
      <c r="AP47" s="493"/>
      <c r="AQ47" s="395"/>
      <c r="AR47" s="428">
        <f t="shared" si="2"/>
        <v>19</v>
      </c>
      <c r="AS47" s="429">
        <f t="shared" si="3"/>
        <v>25</v>
      </c>
      <c r="AT47" s="428">
        <f t="shared" si="4"/>
        <v>19</v>
      </c>
      <c r="AU47" s="428">
        <f t="shared" si="5"/>
        <v>96</v>
      </c>
      <c r="AV47" s="428" t="e">
        <f t="shared" ref="AV47:AV54" si="16">L47+N47+(P47*10)+R47+S47+T47+U47+V47+W47</f>
        <v>#VALUE!</v>
      </c>
      <c r="AW47" s="428" t="e">
        <f t="shared" si="6"/>
        <v>#VALUE!</v>
      </c>
      <c r="AX47" s="123">
        <f t="shared" si="13"/>
        <v>2</v>
      </c>
      <c r="AY47" s="123">
        <f t="shared" si="10"/>
        <v>6</v>
      </c>
      <c r="AZ47" s="454"/>
    </row>
    <row r="48" spans="1:52" s="462" customFormat="1" ht="46.5" x14ac:dyDescent="0.35">
      <c r="A48" s="22">
        <v>31</v>
      </c>
      <c r="B48" s="266" t="s">
        <v>26</v>
      </c>
      <c r="C48" s="266" t="s">
        <v>6</v>
      </c>
      <c r="D48" s="271" t="s">
        <v>72</v>
      </c>
      <c r="E48" s="292" t="s">
        <v>458</v>
      </c>
      <c r="F48" s="215">
        <v>21</v>
      </c>
      <c r="G48" s="253">
        <v>0</v>
      </c>
      <c r="H48" s="215">
        <v>0</v>
      </c>
      <c r="I48" s="279">
        <f t="shared" si="11"/>
        <v>21</v>
      </c>
      <c r="J48" s="296"/>
      <c r="K48" s="380"/>
      <c r="L48" s="280"/>
      <c r="M48" s="256"/>
      <c r="N48" s="288" t="s">
        <v>459</v>
      </c>
      <c r="O48" s="285">
        <v>4</v>
      </c>
      <c r="P48" s="257"/>
      <c r="Q48" s="259"/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61">
        <f t="shared" si="8"/>
        <v>25</v>
      </c>
      <c r="X48" s="425">
        <f t="shared" si="9"/>
        <v>8</v>
      </c>
      <c r="Y48" s="284"/>
      <c r="Z48" s="215"/>
      <c r="AA48" s="253"/>
      <c r="AB48" s="215"/>
      <c r="AC48" s="426">
        <f t="shared" si="0"/>
        <v>0</v>
      </c>
      <c r="AD48" s="280"/>
      <c r="AE48" s="256"/>
      <c r="AF48" s="288"/>
      <c r="AG48" s="285"/>
      <c r="AH48" s="288"/>
      <c r="AI48" s="492"/>
      <c r="AJ48" s="287">
        <v>0</v>
      </c>
      <c r="AK48" s="287">
        <v>0</v>
      </c>
      <c r="AL48" s="287">
        <v>0</v>
      </c>
      <c r="AM48" s="287">
        <v>0</v>
      </c>
      <c r="AN48" s="287">
        <v>0</v>
      </c>
      <c r="AO48" s="427">
        <f t="shared" si="1"/>
        <v>0</v>
      </c>
      <c r="AP48" s="447"/>
      <c r="AQ48" s="395"/>
      <c r="AR48" s="428">
        <f t="shared" si="2"/>
        <v>21</v>
      </c>
      <c r="AS48" s="429">
        <f t="shared" si="3"/>
        <v>25</v>
      </c>
      <c r="AT48" s="428">
        <f t="shared" si="4"/>
        <v>21</v>
      </c>
      <c r="AU48" s="428">
        <f t="shared" si="5"/>
        <v>112</v>
      </c>
      <c r="AV48" s="428" t="e">
        <f t="shared" si="16"/>
        <v>#VALUE!</v>
      </c>
      <c r="AW48" s="428" t="e">
        <f t="shared" si="6"/>
        <v>#VALUE!</v>
      </c>
      <c r="AX48" s="123">
        <f t="shared" si="13"/>
        <v>4</v>
      </c>
      <c r="AY48" s="123">
        <f t="shared" si="10"/>
        <v>4</v>
      </c>
      <c r="AZ48" s="454"/>
    </row>
    <row r="49" spans="1:52" s="463" customFormat="1" ht="31" x14ac:dyDescent="0.35">
      <c r="A49" s="22">
        <v>32</v>
      </c>
      <c r="B49" s="266" t="s">
        <v>27</v>
      </c>
      <c r="C49" s="266" t="s">
        <v>6</v>
      </c>
      <c r="D49" s="271" t="s">
        <v>72</v>
      </c>
      <c r="E49" s="292" t="s">
        <v>460</v>
      </c>
      <c r="F49" s="215">
        <v>18</v>
      </c>
      <c r="G49" s="253">
        <v>0</v>
      </c>
      <c r="H49" s="215">
        <v>0</v>
      </c>
      <c r="I49" s="279">
        <f t="shared" si="11"/>
        <v>18</v>
      </c>
      <c r="J49" s="296"/>
      <c r="K49" s="380"/>
      <c r="L49" s="280"/>
      <c r="M49" s="256"/>
      <c r="N49" s="288" t="s">
        <v>441</v>
      </c>
      <c r="O49" s="285">
        <v>4</v>
      </c>
      <c r="P49" s="284"/>
      <c r="Q49" s="259"/>
      <c r="R49" s="289">
        <v>0</v>
      </c>
      <c r="S49" s="289">
        <v>0</v>
      </c>
      <c r="T49" s="289">
        <v>0</v>
      </c>
      <c r="U49" s="289">
        <v>0</v>
      </c>
      <c r="V49" s="289">
        <v>0</v>
      </c>
      <c r="W49" s="261">
        <f t="shared" si="8"/>
        <v>22</v>
      </c>
      <c r="X49" s="425">
        <f t="shared" si="9"/>
        <v>5</v>
      </c>
      <c r="Y49" s="338"/>
      <c r="Z49" s="215"/>
      <c r="AA49" s="253"/>
      <c r="AB49" s="215"/>
      <c r="AC49" s="426">
        <f t="shared" si="0"/>
        <v>0</v>
      </c>
      <c r="AD49" s="280"/>
      <c r="AE49" s="256"/>
      <c r="AF49" s="494"/>
      <c r="AG49" s="495"/>
      <c r="AH49" s="494"/>
      <c r="AI49" s="496"/>
      <c r="AJ49" s="289">
        <v>0</v>
      </c>
      <c r="AK49" s="289">
        <v>0</v>
      </c>
      <c r="AL49" s="289">
        <v>0</v>
      </c>
      <c r="AM49" s="289">
        <v>0</v>
      </c>
      <c r="AN49" s="289">
        <v>0</v>
      </c>
      <c r="AO49" s="427">
        <f t="shared" si="1"/>
        <v>0</v>
      </c>
      <c r="AP49" s="424"/>
      <c r="AQ49" s="394"/>
      <c r="AR49" s="428">
        <f t="shared" si="2"/>
        <v>18</v>
      </c>
      <c r="AS49" s="429">
        <f t="shared" si="3"/>
        <v>22</v>
      </c>
      <c r="AT49" s="428">
        <f t="shared" si="4"/>
        <v>18</v>
      </c>
      <c r="AU49" s="428">
        <f t="shared" si="5"/>
        <v>58</v>
      </c>
      <c r="AV49" s="428" t="e">
        <f t="shared" si="16"/>
        <v>#VALUE!</v>
      </c>
      <c r="AW49" s="428" t="e">
        <f t="shared" si="6"/>
        <v>#VALUE!</v>
      </c>
      <c r="AX49" s="123">
        <f t="shared" si="13"/>
        <v>1</v>
      </c>
      <c r="AY49" s="123">
        <f t="shared" si="10"/>
        <v>4</v>
      </c>
      <c r="AZ49" s="454"/>
    </row>
    <row r="50" spans="1:52" s="462" customFormat="1" ht="53" customHeight="1" x14ac:dyDescent="0.35">
      <c r="A50" s="22">
        <v>33</v>
      </c>
      <c r="B50" s="266" t="s">
        <v>59</v>
      </c>
      <c r="C50" s="266" t="s">
        <v>6</v>
      </c>
      <c r="D50" s="271" t="s">
        <v>72</v>
      </c>
      <c r="E50" s="292" t="s">
        <v>243</v>
      </c>
      <c r="F50" s="215"/>
      <c r="G50" s="215"/>
      <c r="H50" s="215"/>
      <c r="I50" s="279">
        <f t="shared" si="11"/>
        <v>0</v>
      </c>
      <c r="J50" s="296"/>
      <c r="K50" s="380"/>
      <c r="L50" s="280"/>
      <c r="M50" s="256"/>
      <c r="N50" s="288"/>
      <c r="O50" s="285"/>
      <c r="P50" s="286"/>
      <c r="Q50" s="259"/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61">
        <f t="shared" si="8"/>
        <v>0</v>
      </c>
      <c r="X50" s="425">
        <f>W50</f>
        <v>0</v>
      </c>
      <c r="Y50" s="284"/>
      <c r="Z50" s="215"/>
      <c r="AA50" s="215"/>
      <c r="AB50" s="215"/>
      <c r="AC50" s="426">
        <f t="shared" si="0"/>
        <v>0</v>
      </c>
      <c r="AD50" s="280"/>
      <c r="AE50" s="256"/>
      <c r="AF50" s="288"/>
      <c r="AG50" s="285"/>
      <c r="AH50" s="288"/>
      <c r="AI50" s="492"/>
      <c r="AJ50" s="287">
        <v>0</v>
      </c>
      <c r="AK50" s="287">
        <v>0</v>
      </c>
      <c r="AL50" s="287">
        <v>0</v>
      </c>
      <c r="AM50" s="287">
        <v>0</v>
      </c>
      <c r="AN50" s="287"/>
      <c r="AO50" s="427">
        <f t="shared" si="1"/>
        <v>0</v>
      </c>
      <c r="AP50" s="497" t="s">
        <v>139</v>
      </c>
      <c r="AQ50" s="395"/>
      <c r="AR50" s="428">
        <f t="shared" si="2"/>
        <v>0</v>
      </c>
      <c r="AS50" s="429">
        <f t="shared" si="3"/>
        <v>0</v>
      </c>
      <c r="AT50" s="428">
        <f t="shared" si="4"/>
        <v>0</v>
      </c>
      <c r="AU50" s="428">
        <f t="shared" si="5"/>
        <v>-306</v>
      </c>
      <c r="AV50" s="428">
        <f t="shared" si="16"/>
        <v>0</v>
      </c>
      <c r="AW50" s="428">
        <f t="shared" si="6"/>
        <v>-306</v>
      </c>
      <c r="AX50" s="123">
        <f>(I50+K50+M50+Q50)</f>
        <v>0</v>
      </c>
      <c r="AY50" s="123">
        <f t="shared" si="10"/>
        <v>0</v>
      </c>
      <c r="AZ50" s="454" t="s">
        <v>590</v>
      </c>
    </row>
    <row r="51" spans="1:52" s="462" customFormat="1" ht="31" x14ac:dyDescent="0.35">
      <c r="A51" s="22">
        <v>34</v>
      </c>
      <c r="B51" s="266" t="s">
        <v>242</v>
      </c>
      <c r="C51" s="266" t="s">
        <v>6</v>
      </c>
      <c r="D51" s="271" t="s">
        <v>72</v>
      </c>
      <c r="E51" s="292" t="s">
        <v>405</v>
      </c>
      <c r="F51" s="215">
        <v>17</v>
      </c>
      <c r="G51" s="215"/>
      <c r="H51" s="215"/>
      <c r="I51" s="279">
        <f t="shared" si="11"/>
        <v>17</v>
      </c>
      <c r="J51" s="296"/>
      <c r="K51" s="380"/>
      <c r="L51" s="280"/>
      <c r="M51" s="256"/>
      <c r="N51" s="288" t="s">
        <v>350</v>
      </c>
      <c r="O51" s="285">
        <v>2</v>
      </c>
      <c r="P51" s="286"/>
      <c r="Q51" s="259"/>
      <c r="R51" s="287"/>
      <c r="S51" s="287"/>
      <c r="T51" s="287"/>
      <c r="U51" s="287"/>
      <c r="V51" s="287"/>
      <c r="W51" s="261">
        <f t="shared" si="8"/>
        <v>19</v>
      </c>
      <c r="X51" s="425">
        <f t="shared" si="9"/>
        <v>2</v>
      </c>
      <c r="Y51" s="284"/>
      <c r="Z51" s="215"/>
      <c r="AA51" s="215"/>
      <c r="AB51" s="215"/>
      <c r="AC51" s="426"/>
      <c r="AD51" s="280"/>
      <c r="AE51" s="256"/>
      <c r="AF51" s="288"/>
      <c r="AG51" s="285"/>
      <c r="AH51" s="288"/>
      <c r="AI51" s="492"/>
      <c r="AJ51" s="287"/>
      <c r="AK51" s="287"/>
      <c r="AL51" s="287"/>
      <c r="AM51" s="287"/>
      <c r="AN51" s="287"/>
      <c r="AO51" s="427"/>
      <c r="AP51" s="497"/>
      <c r="AQ51" s="395"/>
      <c r="AR51" s="428"/>
      <c r="AS51" s="429"/>
      <c r="AT51" s="428"/>
      <c r="AU51" s="428"/>
      <c r="AV51" s="428"/>
      <c r="AW51" s="428"/>
      <c r="AX51" s="123">
        <f t="shared" si="13"/>
        <v>0</v>
      </c>
      <c r="AY51" s="123">
        <f t="shared" si="10"/>
        <v>2</v>
      </c>
      <c r="AZ51" s="454"/>
    </row>
    <row r="52" spans="1:52" s="395" customFormat="1" ht="18.5" x14ac:dyDescent="0.35">
      <c r="A52" s="25" t="s">
        <v>548</v>
      </c>
      <c r="B52" s="435" t="s">
        <v>31</v>
      </c>
      <c r="C52" s="436"/>
      <c r="D52" s="437"/>
      <c r="E52" s="469"/>
      <c r="F52" s="266"/>
      <c r="G52" s="274"/>
      <c r="H52" s="266"/>
      <c r="I52" s="279">
        <f t="shared" si="11"/>
        <v>0</v>
      </c>
      <c r="J52" s="296"/>
      <c r="K52" s="380"/>
      <c r="L52" s="296"/>
      <c r="M52" s="294"/>
      <c r="N52" s="446"/>
      <c r="O52" s="323"/>
      <c r="P52" s="446"/>
      <c r="Q52" s="298"/>
      <c r="R52" s="299"/>
      <c r="S52" s="299"/>
      <c r="T52" s="299"/>
      <c r="U52" s="299"/>
      <c r="V52" s="299"/>
      <c r="W52" s="261"/>
      <c r="X52" s="425"/>
      <c r="Y52" s="292"/>
      <c r="Z52" s="266"/>
      <c r="AA52" s="274"/>
      <c r="AB52" s="266"/>
      <c r="AC52" s="426"/>
      <c r="AD52" s="296"/>
      <c r="AE52" s="294"/>
      <c r="AF52" s="446"/>
      <c r="AG52" s="323"/>
      <c r="AH52" s="446"/>
      <c r="AI52" s="298"/>
      <c r="AJ52" s="299"/>
      <c r="AK52" s="299"/>
      <c r="AL52" s="299"/>
      <c r="AM52" s="299"/>
      <c r="AN52" s="299"/>
      <c r="AO52" s="427"/>
      <c r="AP52" s="447"/>
      <c r="AR52" s="428"/>
      <c r="AS52" s="429"/>
      <c r="AT52" s="428"/>
      <c r="AU52" s="428"/>
      <c r="AV52" s="428"/>
      <c r="AW52" s="428"/>
      <c r="AX52" s="123"/>
      <c r="AY52" s="123"/>
      <c r="AZ52" s="454"/>
    </row>
    <row r="53" spans="1:52" s="462" customFormat="1" ht="130.5" x14ac:dyDescent="0.35">
      <c r="A53" s="22">
        <v>35</v>
      </c>
      <c r="B53" s="266" t="s">
        <v>32</v>
      </c>
      <c r="C53" s="266" t="s">
        <v>49</v>
      </c>
      <c r="D53" s="271" t="s">
        <v>79</v>
      </c>
      <c r="E53" s="284" t="s">
        <v>513</v>
      </c>
      <c r="F53" s="253">
        <v>12</v>
      </c>
      <c r="G53" s="253" t="s">
        <v>141</v>
      </c>
      <c r="H53" s="253">
        <v>1</v>
      </c>
      <c r="I53" s="254">
        <f>F53+H53</f>
        <v>13</v>
      </c>
      <c r="J53" s="255"/>
      <c r="K53" s="379"/>
      <c r="L53" s="290" t="s">
        <v>407</v>
      </c>
      <c r="M53" s="256">
        <v>3</v>
      </c>
      <c r="N53" s="215" t="s">
        <v>344</v>
      </c>
      <c r="O53" s="258">
        <v>2</v>
      </c>
      <c r="P53" s="498" t="s">
        <v>514</v>
      </c>
      <c r="Q53" s="259">
        <v>5</v>
      </c>
      <c r="R53" s="291">
        <v>0</v>
      </c>
      <c r="S53" s="291">
        <v>0</v>
      </c>
      <c r="T53" s="291">
        <v>0</v>
      </c>
      <c r="U53" s="291">
        <v>0</v>
      </c>
      <c r="V53" s="291">
        <v>0</v>
      </c>
      <c r="W53" s="261">
        <f t="shared" si="8"/>
        <v>23</v>
      </c>
      <c r="X53" s="425">
        <f t="shared" si="9"/>
        <v>6</v>
      </c>
      <c r="Y53" s="284" t="s">
        <v>140</v>
      </c>
      <c r="Z53" s="253">
        <v>15</v>
      </c>
      <c r="AA53" s="253" t="s">
        <v>143</v>
      </c>
      <c r="AB53" s="253">
        <v>1</v>
      </c>
      <c r="AC53" s="426">
        <f t="shared" si="0"/>
        <v>16</v>
      </c>
      <c r="AD53" s="280"/>
      <c r="AE53" s="256"/>
      <c r="AF53" s="284" t="s">
        <v>144</v>
      </c>
      <c r="AG53" s="282">
        <v>2</v>
      </c>
      <c r="AH53" s="284"/>
      <c r="AI53" s="499"/>
      <c r="AJ53" s="291">
        <v>0</v>
      </c>
      <c r="AK53" s="291">
        <v>0</v>
      </c>
      <c r="AL53" s="291">
        <v>0</v>
      </c>
      <c r="AM53" s="291">
        <v>0</v>
      </c>
      <c r="AN53" s="291">
        <v>0</v>
      </c>
      <c r="AO53" s="427">
        <f t="shared" si="1"/>
        <v>18</v>
      </c>
      <c r="AP53" s="447"/>
      <c r="AQ53" s="395"/>
      <c r="AR53" s="428">
        <f t="shared" si="2"/>
        <v>16</v>
      </c>
      <c r="AS53" s="429">
        <f t="shared" si="3"/>
        <v>18</v>
      </c>
      <c r="AT53" s="428">
        <f t="shared" si="4"/>
        <v>16</v>
      </c>
      <c r="AU53" s="428">
        <f t="shared" si="5"/>
        <v>7</v>
      </c>
      <c r="AV53" s="428" t="e">
        <f t="shared" si="16"/>
        <v>#VALUE!</v>
      </c>
      <c r="AW53" s="428" t="e">
        <f t="shared" si="6"/>
        <v>#VALUE!</v>
      </c>
      <c r="AX53" s="123">
        <f t="shared" si="13"/>
        <v>4</v>
      </c>
      <c r="AY53" s="123">
        <f t="shared" si="10"/>
        <v>2</v>
      </c>
      <c r="AZ53" s="454"/>
    </row>
    <row r="54" spans="1:52" s="462" customFormat="1" ht="62" x14ac:dyDescent="0.35">
      <c r="A54" s="22">
        <v>36</v>
      </c>
      <c r="B54" s="266" t="s">
        <v>33</v>
      </c>
      <c r="C54" s="266" t="s">
        <v>6</v>
      </c>
      <c r="D54" s="271" t="s">
        <v>79</v>
      </c>
      <c r="E54" s="284" t="s">
        <v>515</v>
      </c>
      <c r="F54" s="253">
        <v>12</v>
      </c>
      <c r="G54" s="253" t="s">
        <v>346</v>
      </c>
      <c r="H54" s="253">
        <v>4</v>
      </c>
      <c r="I54" s="254">
        <f t="shared" ref="I54:I55" si="17">F54+H54</f>
        <v>16</v>
      </c>
      <c r="J54" s="255"/>
      <c r="K54" s="379"/>
      <c r="L54" s="290" t="s">
        <v>408</v>
      </c>
      <c r="M54" s="256">
        <v>3</v>
      </c>
      <c r="N54" s="284" t="s">
        <v>347</v>
      </c>
      <c r="O54" s="282">
        <v>2</v>
      </c>
      <c r="P54" s="500" t="s">
        <v>516</v>
      </c>
      <c r="Q54" s="259">
        <v>5</v>
      </c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61">
        <f t="shared" si="8"/>
        <v>26</v>
      </c>
      <c r="X54" s="425">
        <f t="shared" si="9"/>
        <v>9</v>
      </c>
      <c r="Y54" s="284" t="s">
        <v>214</v>
      </c>
      <c r="Z54" s="253">
        <v>12</v>
      </c>
      <c r="AA54" s="253" t="s">
        <v>145</v>
      </c>
      <c r="AB54" s="253">
        <v>4</v>
      </c>
      <c r="AC54" s="426">
        <f t="shared" si="0"/>
        <v>16</v>
      </c>
      <c r="AD54" s="280" t="s">
        <v>200</v>
      </c>
      <c r="AE54" s="256">
        <v>3</v>
      </c>
      <c r="AF54" s="284" t="s">
        <v>146</v>
      </c>
      <c r="AG54" s="282">
        <v>4</v>
      </c>
      <c r="AH54" s="284"/>
      <c r="AI54" s="499"/>
      <c r="AJ54" s="291">
        <v>0</v>
      </c>
      <c r="AK54" s="291">
        <v>0</v>
      </c>
      <c r="AL54" s="291">
        <v>0</v>
      </c>
      <c r="AM54" s="291">
        <v>0</v>
      </c>
      <c r="AN54" s="291">
        <v>0</v>
      </c>
      <c r="AO54" s="427">
        <f t="shared" si="1"/>
        <v>23</v>
      </c>
      <c r="AP54" s="447"/>
      <c r="AQ54" s="395"/>
      <c r="AR54" s="428">
        <f t="shared" si="2"/>
        <v>19</v>
      </c>
      <c r="AS54" s="429">
        <f t="shared" si="3"/>
        <v>21</v>
      </c>
      <c r="AT54" s="428">
        <f t="shared" si="4"/>
        <v>19</v>
      </c>
      <c r="AU54" s="428">
        <f t="shared" si="5"/>
        <v>61</v>
      </c>
      <c r="AV54" s="428" t="e">
        <f t="shared" si="16"/>
        <v>#VALUE!</v>
      </c>
      <c r="AW54" s="428" t="e">
        <f t="shared" si="6"/>
        <v>#VALUE!</v>
      </c>
      <c r="AX54" s="123">
        <f t="shared" si="13"/>
        <v>7</v>
      </c>
      <c r="AY54" s="123">
        <f t="shared" si="10"/>
        <v>2</v>
      </c>
      <c r="AZ54" s="454"/>
    </row>
    <row r="55" spans="1:52" ht="58" x14ac:dyDescent="0.35">
      <c r="A55" s="330">
        <v>37</v>
      </c>
      <c r="B55" s="266" t="s">
        <v>237</v>
      </c>
      <c r="C55" s="266" t="s">
        <v>6</v>
      </c>
      <c r="D55" s="271" t="s">
        <v>79</v>
      </c>
      <c r="E55" s="284" t="s">
        <v>517</v>
      </c>
      <c r="F55" s="215">
        <v>6</v>
      </c>
      <c r="G55" s="253" t="s">
        <v>518</v>
      </c>
      <c r="H55" s="253">
        <v>10</v>
      </c>
      <c r="I55" s="254">
        <f t="shared" si="17"/>
        <v>16</v>
      </c>
      <c r="J55" s="255"/>
      <c r="K55" s="379"/>
      <c r="L55" s="290" t="s">
        <v>519</v>
      </c>
      <c r="M55" s="256">
        <v>3</v>
      </c>
      <c r="N55" s="253" t="s">
        <v>142</v>
      </c>
      <c r="O55" s="258"/>
      <c r="P55" s="501" t="s">
        <v>520</v>
      </c>
      <c r="Q55" s="306">
        <v>5</v>
      </c>
      <c r="R55" s="293"/>
      <c r="S55" s="293"/>
      <c r="T55" s="293"/>
      <c r="U55" s="293"/>
      <c r="V55" s="293"/>
      <c r="W55" s="261">
        <f t="shared" si="8"/>
        <v>24</v>
      </c>
      <c r="X55" s="425">
        <f t="shared" si="9"/>
        <v>7</v>
      </c>
      <c r="Y55" s="502"/>
      <c r="Z55" s="502"/>
      <c r="AA55" s="502"/>
      <c r="AB55" s="502"/>
      <c r="AC55" s="502"/>
      <c r="AD55" s="502"/>
      <c r="AE55" s="502"/>
      <c r="AF55" s="502"/>
      <c r="AG55" s="502"/>
      <c r="AH55" s="502"/>
      <c r="AI55" s="502"/>
      <c r="AJ55" s="502"/>
      <c r="AK55" s="502"/>
      <c r="AL55" s="502"/>
      <c r="AM55" s="502"/>
      <c r="AN55" s="502"/>
      <c r="AO55" s="502"/>
      <c r="AP55" s="502"/>
      <c r="AX55" s="123">
        <f t="shared" si="13"/>
        <v>7</v>
      </c>
      <c r="AY55" s="123">
        <f t="shared" si="10"/>
        <v>0</v>
      </c>
      <c r="AZ55" s="454"/>
    </row>
    <row r="56" spans="1:52" s="463" customFormat="1" ht="18.5" x14ac:dyDescent="0.35">
      <c r="A56" s="94" t="s">
        <v>549</v>
      </c>
      <c r="B56" s="503" t="s">
        <v>98</v>
      </c>
      <c r="C56" s="504"/>
      <c r="D56" s="505"/>
      <c r="E56" s="338"/>
      <c r="F56" s="506"/>
      <c r="G56" s="253"/>
      <c r="H56" s="506"/>
      <c r="I56" s="279">
        <f t="shared" si="11"/>
        <v>0</v>
      </c>
      <c r="J56" s="296"/>
      <c r="K56" s="380"/>
      <c r="L56" s="280"/>
      <c r="M56" s="256"/>
      <c r="N56" s="317">
        <f ca="1">N56</f>
        <v>0</v>
      </c>
      <c r="O56" s="262"/>
      <c r="P56" s="317"/>
      <c r="Q56" s="263"/>
      <c r="R56" s="264"/>
      <c r="S56" s="264"/>
      <c r="T56" s="264"/>
      <c r="U56" s="264"/>
      <c r="V56" s="264"/>
      <c r="W56" s="261"/>
      <c r="X56" s="425"/>
      <c r="Y56" s="338"/>
      <c r="Z56" s="506"/>
      <c r="AA56" s="253"/>
      <c r="AB56" s="506"/>
      <c r="AC56" s="426"/>
      <c r="AD56" s="280"/>
      <c r="AE56" s="256"/>
      <c r="AF56" s="317"/>
      <c r="AG56" s="262"/>
      <c r="AH56" s="317"/>
      <c r="AI56" s="263"/>
      <c r="AJ56" s="264"/>
      <c r="AK56" s="264"/>
      <c r="AL56" s="264"/>
      <c r="AM56" s="264"/>
      <c r="AN56" s="264"/>
      <c r="AO56" s="427"/>
      <c r="AP56" s="424"/>
      <c r="AQ56" s="394"/>
      <c r="AR56" s="428"/>
      <c r="AS56" s="429"/>
      <c r="AT56" s="428"/>
      <c r="AU56" s="428"/>
      <c r="AV56" s="428"/>
      <c r="AW56" s="428"/>
      <c r="AX56" s="123"/>
      <c r="AY56" s="123"/>
      <c r="AZ56" s="454"/>
    </row>
    <row r="57" spans="1:52" s="463" customFormat="1" ht="46.5" x14ac:dyDescent="0.35">
      <c r="A57" s="74">
        <v>38</v>
      </c>
      <c r="B57" s="283" t="s">
        <v>42</v>
      </c>
      <c r="C57" s="283" t="s">
        <v>50</v>
      </c>
      <c r="D57" s="253" t="s">
        <v>82</v>
      </c>
      <c r="E57" s="276" t="s">
        <v>501</v>
      </c>
      <c r="F57" s="215">
        <v>16</v>
      </c>
      <c r="G57" s="253" t="s">
        <v>133</v>
      </c>
      <c r="H57" s="215">
        <v>3</v>
      </c>
      <c r="I57" s="254">
        <f t="shared" si="11"/>
        <v>19</v>
      </c>
      <c r="J57" s="280"/>
      <c r="K57" s="379"/>
      <c r="L57" s="290"/>
      <c r="M57" s="256"/>
      <c r="N57" s="317"/>
      <c r="O57" s="262"/>
      <c r="P57" s="317"/>
      <c r="Q57" s="263"/>
      <c r="R57" s="264"/>
      <c r="S57" s="264"/>
      <c r="T57" s="264"/>
      <c r="U57" s="264"/>
      <c r="V57" s="264"/>
      <c r="W57" s="261">
        <f t="shared" si="8"/>
        <v>19</v>
      </c>
      <c r="X57" s="425">
        <f t="shared" si="9"/>
        <v>2</v>
      </c>
      <c r="Y57" s="338" t="s">
        <v>132</v>
      </c>
      <c r="Z57" s="215">
        <v>14</v>
      </c>
      <c r="AA57" s="253" t="s">
        <v>133</v>
      </c>
      <c r="AB57" s="215">
        <v>3</v>
      </c>
      <c r="AC57" s="426">
        <f t="shared" ref="AC57:AC68" si="18">Z57+AB57</f>
        <v>17</v>
      </c>
      <c r="AD57" s="280" t="s">
        <v>211</v>
      </c>
      <c r="AE57" s="256">
        <v>3</v>
      </c>
      <c r="AF57" s="317"/>
      <c r="AG57" s="262"/>
      <c r="AH57" s="317"/>
      <c r="AI57" s="263"/>
      <c r="AJ57" s="264"/>
      <c r="AK57" s="264"/>
      <c r="AL57" s="264"/>
      <c r="AM57" s="264"/>
      <c r="AN57" s="264"/>
      <c r="AO57" s="427">
        <f t="shared" ref="AO57:AO68" si="19">AC57+AE57+AG57+AI57+AJ57+AK57+AL57+AM57+AN57</f>
        <v>20</v>
      </c>
      <c r="AP57" s="424"/>
      <c r="AQ57" s="394"/>
      <c r="AR57" s="428">
        <f t="shared" ref="AR57:AR68" si="20">I57+M57</f>
        <v>19</v>
      </c>
      <c r="AS57" s="429">
        <f t="shared" ref="AS57:AS68" si="21">AR57+O57</f>
        <v>19</v>
      </c>
      <c r="AT57" s="428">
        <f t="shared" ref="AT57:AT68" si="22">AR57</f>
        <v>19</v>
      </c>
      <c r="AU57" s="428">
        <f t="shared" ref="AU57:AU68" si="23">(((I57+M57)*18)-(17*18))+(O57*10)+Q57+R57+S57+T57+U57+V57</f>
        <v>36</v>
      </c>
      <c r="AV57" s="428">
        <f t="shared" ref="AV57:AV68" si="24">L57+N57+(P57*10)+R57+S57+T57+U57+V57+W57</f>
        <v>19</v>
      </c>
      <c r="AW57" s="428">
        <f t="shared" ref="AW57:AW68" si="25">AU57+AV57</f>
        <v>55</v>
      </c>
      <c r="AX57" s="123">
        <f t="shared" si="13"/>
        <v>2</v>
      </c>
      <c r="AY57" s="123">
        <f t="shared" si="10"/>
        <v>0</v>
      </c>
      <c r="AZ57" s="454"/>
    </row>
    <row r="58" spans="1:52" s="463" customFormat="1" ht="46.5" x14ac:dyDescent="0.35">
      <c r="A58" s="74">
        <v>39</v>
      </c>
      <c r="B58" s="283" t="s">
        <v>46</v>
      </c>
      <c r="C58" s="283" t="s">
        <v>6</v>
      </c>
      <c r="D58" s="215" t="s">
        <v>82</v>
      </c>
      <c r="E58" s="276" t="s">
        <v>500</v>
      </c>
      <c r="F58" s="215">
        <v>12</v>
      </c>
      <c r="G58" s="318" t="s">
        <v>367</v>
      </c>
      <c r="H58" s="215">
        <v>8</v>
      </c>
      <c r="I58" s="254">
        <f t="shared" si="11"/>
        <v>20</v>
      </c>
      <c r="J58" s="280"/>
      <c r="K58" s="379"/>
      <c r="L58" s="255"/>
      <c r="M58" s="256"/>
      <c r="N58" s="317"/>
      <c r="O58" s="262"/>
      <c r="P58" s="317"/>
      <c r="Q58" s="263"/>
      <c r="R58" s="264"/>
      <c r="S58" s="264"/>
      <c r="T58" s="264"/>
      <c r="U58" s="264"/>
      <c r="V58" s="264"/>
      <c r="W58" s="261">
        <f t="shared" si="8"/>
        <v>20</v>
      </c>
      <c r="X58" s="425">
        <f t="shared" si="9"/>
        <v>3</v>
      </c>
      <c r="Y58" s="338" t="s">
        <v>134</v>
      </c>
      <c r="Z58" s="215">
        <v>12</v>
      </c>
      <c r="AA58" s="253" t="s">
        <v>161</v>
      </c>
      <c r="AB58" s="215">
        <v>4</v>
      </c>
      <c r="AC58" s="426">
        <f t="shared" si="18"/>
        <v>16</v>
      </c>
      <c r="AD58" s="280" t="s">
        <v>206</v>
      </c>
      <c r="AE58" s="256">
        <v>3</v>
      </c>
      <c r="AF58" s="317"/>
      <c r="AG58" s="262"/>
      <c r="AH58" s="317"/>
      <c r="AI58" s="263"/>
      <c r="AJ58" s="264"/>
      <c r="AK58" s="264"/>
      <c r="AL58" s="264"/>
      <c r="AM58" s="264"/>
      <c r="AN58" s="264"/>
      <c r="AO58" s="427">
        <f t="shared" si="19"/>
        <v>19</v>
      </c>
      <c r="AP58" s="424"/>
      <c r="AQ58" s="394"/>
      <c r="AR58" s="428">
        <f t="shared" si="20"/>
        <v>20</v>
      </c>
      <c r="AS58" s="429">
        <f t="shared" si="21"/>
        <v>20</v>
      </c>
      <c r="AT58" s="428">
        <f t="shared" si="22"/>
        <v>20</v>
      </c>
      <c r="AU58" s="428">
        <f t="shared" si="23"/>
        <v>54</v>
      </c>
      <c r="AV58" s="428">
        <f t="shared" si="24"/>
        <v>20</v>
      </c>
      <c r="AW58" s="428">
        <f t="shared" si="25"/>
        <v>74</v>
      </c>
      <c r="AX58" s="123">
        <f t="shared" si="13"/>
        <v>3</v>
      </c>
      <c r="AY58" s="123">
        <f t="shared" si="10"/>
        <v>0</v>
      </c>
      <c r="AZ58" s="454"/>
    </row>
    <row r="59" spans="1:52" s="463" customFormat="1" ht="51.75" customHeight="1" x14ac:dyDescent="0.35">
      <c r="A59" s="74">
        <v>40</v>
      </c>
      <c r="B59" s="283" t="s">
        <v>47</v>
      </c>
      <c r="C59" s="283" t="s">
        <v>6</v>
      </c>
      <c r="D59" s="215" t="s">
        <v>82</v>
      </c>
      <c r="E59" s="276" t="s">
        <v>502</v>
      </c>
      <c r="F59" s="215">
        <v>14</v>
      </c>
      <c r="G59" s="253" t="s">
        <v>368</v>
      </c>
      <c r="H59" s="215">
        <v>4</v>
      </c>
      <c r="I59" s="254">
        <f t="shared" si="11"/>
        <v>18</v>
      </c>
      <c r="J59" s="280"/>
      <c r="K59" s="379"/>
      <c r="L59" s="255"/>
      <c r="M59" s="256"/>
      <c r="N59" s="317"/>
      <c r="O59" s="262"/>
      <c r="P59" s="317"/>
      <c r="Q59" s="263"/>
      <c r="R59" s="264"/>
      <c r="S59" s="264"/>
      <c r="T59" s="264"/>
      <c r="U59" s="264"/>
      <c r="V59" s="264"/>
      <c r="W59" s="261">
        <f t="shared" si="8"/>
        <v>18</v>
      </c>
      <c r="X59" s="425">
        <f t="shared" si="9"/>
        <v>1</v>
      </c>
      <c r="Y59" s="338" t="s">
        <v>135</v>
      </c>
      <c r="Z59" s="215">
        <v>14</v>
      </c>
      <c r="AA59" s="253" t="s">
        <v>136</v>
      </c>
      <c r="AB59" s="215">
        <v>4</v>
      </c>
      <c r="AC59" s="426">
        <f t="shared" si="18"/>
        <v>18</v>
      </c>
      <c r="AD59" s="280"/>
      <c r="AE59" s="256"/>
      <c r="AF59" s="317"/>
      <c r="AG59" s="262"/>
      <c r="AH59" s="317"/>
      <c r="AI59" s="263"/>
      <c r="AJ59" s="264"/>
      <c r="AK59" s="264"/>
      <c r="AL59" s="264"/>
      <c r="AM59" s="264"/>
      <c r="AN59" s="264"/>
      <c r="AO59" s="427">
        <f t="shared" si="19"/>
        <v>18</v>
      </c>
      <c r="AP59" s="424"/>
      <c r="AQ59" s="394"/>
      <c r="AR59" s="428">
        <f t="shared" si="20"/>
        <v>18</v>
      </c>
      <c r="AS59" s="429">
        <f t="shared" si="21"/>
        <v>18</v>
      </c>
      <c r="AT59" s="428">
        <f t="shared" si="22"/>
        <v>18</v>
      </c>
      <c r="AU59" s="428">
        <f t="shared" si="23"/>
        <v>18</v>
      </c>
      <c r="AV59" s="428">
        <f t="shared" si="24"/>
        <v>18</v>
      </c>
      <c r="AW59" s="428">
        <f t="shared" si="25"/>
        <v>36</v>
      </c>
      <c r="AX59" s="123">
        <f t="shared" si="13"/>
        <v>1</v>
      </c>
      <c r="AY59" s="123">
        <f t="shared" si="10"/>
        <v>0</v>
      </c>
      <c r="AZ59" s="454"/>
    </row>
    <row r="60" spans="1:52" s="462" customFormat="1" ht="18.5" x14ac:dyDescent="0.35">
      <c r="A60" s="25" t="s">
        <v>550</v>
      </c>
      <c r="B60" s="435" t="s">
        <v>99</v>
      </c>
      <c r="C60" s="436"/>
      <c r="D60" s="437"/>
      <c r="E60" s="507"/>
      <c r="F60" s="339"/>
      <c r="G60" s="253"/>
      <c r="H60" s="339"/>
      <c r="I60" s="279">
        <f t="shared" si="11"/>
        <v>0</v>
      </c>
      <c r="J60" s="296"/>
      <c r="K60" s="380"/>
      <c r="L60" s="280"/>
      <c r="M60" s="256"/>
      <c r="N60" s="339"/>
      <c r="O60" s="323"/>
      <c r="P60" s="339"/>
      <c r="Q60" s="298"/>
      <c r="R60" s="299"/>
      <c r="S60" s="299"/>
      <c r="T60" s="299"/>
      <c r="U60" s="299"/>
      <c r="V60" s="299"/>
      <c r="W60" s="261"/>
      <c r="X60" s="425"/>
      <c r="Y60" s="338"/>
      <c r="Z60" s="339"/>
      <c r="AA60" s="253"/>
      <c r="AB60" s="339"/>
      <c r="AC60" s="426"/>
      <c r="AD60" s="280"/>
      <c r="AE60" s="256"/>
      <c r="AF60" s="339"/>
      <c r="AG60" s="323"/>
      <c r="AH60" s="339"/>
      <c r="AI60" s="298"/>
      <c r="AJ60" s="299"/>
      <c r="AK60" s="299"/>
      <c r="AL60" s="299"/>
      <c r="AM60" s="299"/>
      <c r="AN60" s="299"/>
      <c r="AO60" s="427"/>
      <c r="AP60" s="447"/>
      <c r="AQ60" s="395"/>
      <c r="AR60" s="428"/>
      <c r="AS60" s="429"/>
      <c r="AT60" s="428"/>
      <c r="AU60" s="428"/>
      <c r="AV60" s="428"/>
      <c r="AW60" s="428"/>
      <c r="AX60" s="123"/>
      <c r="AY60" s="123"/>
      <c r="AZ60" s="454"/>
    </row>
    <row r="61" spans="1:52" s="463" customFormat="1" ht="108.5" x14ac:dyDescent="0.35">
      <c r="A61" s="74">
        <v>41</v>
      </c>
      <c r="B61" s="283" t="s">
        <v>45</v>
      </c>
      <c r="C61" s="283" t="s">
        <v>6</v>
      </c>
      <c r="D61" s="253" t="s">
        <v>83</v>
      </c>
      <c r="E61" s="276" t="s">
        <v>369</v>
      </c>
      <c r="F61" s="319">
        <v>21</v>
      </c>
      <c r="G61" s="253"/>
      <c r="H61" s="319"/>
      <c r="I61" s="254">
        <f t="shared" si="11"/>
        <v>21</v>
      </c>
      <c r="J61" s="280"/>
      <c r="K61" s="379"/>
      <c r="L61" s="320"/>
      <c r="M61" s="321"/>
      <c r="N61" s="317"/>
      <c r="O61" s="262"/>
      <c r="P61" s="317"/>
      <c r="Q61" s="263"/>
      <c r="R61" s="264"/>
      <c r="S61" s="264"/>
      <c r="T61" s="264"/>
      <c r="U61" s="264"/>
      <c r="V61" s="264"/>
      <c r="W61" s="261">
        <f t="shared" si="8"/>
        <v>21</v>
      </c>
      <c r="X61" s="425">
        <f t="shared" si="9"/>
        <v>4</v>
      </c>
      <c r="Y61" s="338" t="s">
        <v>137</v>
      </c>
      <c r="Z61" s="319">
        <v>20</v>
      </c>
      <c r="AA61" s="253"/>
      <c r="AB61" s="319"/>
      <c r="AC61" s="426">
        <f t="shared" si="18"/>
        <v>20</v>
      </c>
      <c r="AD61" s="508"/>
      <c r="AE61" s="321"/>
      <c r="AF61" s="317"/>
      <c r="AG61" s="262"/>
      <c r="AH61" s="317"/>
      <c r="AI61" s="263"/>
      <c r="AJ61" s="264"/>
      <c r="AK61" s="264"/>
      <c r="AL61" s="264"/>
      <c r="AM61" s="264"/>
      <c r="AN61" s="264"/>
      <c r="AO61" s="427">
        <f t="shared" si="19"/>
        <v>20</v>
      </c>
      <c r="AP61" s="424"/>
      <c r="AQ61" s="394"/>
      <c r="AR61" s="428">
        <f t="shared" si="20"/>
        <v>21</v>
      </c>
      <c r="AS61" s="429">
        <f t="shared" si="21"/>
        <v>21</v>
      </c>
      <c r="AT61" s="428">
        <f t="shared" si="22"/>
        <v>21</v>
      </c>
      <c r="AU61" s="428">
        <f t="shared" si="23"/>
        <v>72</v>
      </c>
      <c r="AV61" s="428">
        <f t="shared" si="24"/>
        <v>21</v>
      </c>
      <c r="AW61" s="428">
        <f t="shared" si="25"/>
        <v>93</v>
      </c>
      <c r="AX61" s="123">
        <f t="shared" si="13"/>
        <v>4</v>
      </c>
      <c r="AY61" s="123">
        <f t="shared" si="10"/>
        <v>0</v>
      </c>
      <c r="AZ61" s="454"/>
    </row>
    <row r="62" spans="1:52" s="395" customFormat="1" ht="18.5" x14ac:dyDescent="0.35">
      <c r="A62" s="25" t="s">
        <v>48</v>
      </c>
      <c r="B62" s="435" t="s">
        <v>29</v>
      </c>
      <c r="C62" s="436"/>
      <c r="D62" s="437"/>
      <c r="E62" s="469"/>
      <c r="F62" s="266"/>
      <c r="G62" s="274"/>
      <c r="H62" s="266"/>
      <c r="I62" s="279">
        <f t="shared" si="11"/>
        <v>0</v>
      </c>
      <c r="J62" s="296"/>
      <c r="K62" s="380"/>
      <c r="L62" s="296"/>
      <c r="M62" s="294"/>
      <c r="N62" s="446"/>
      <c r="O62" s="323"/>
      <c r="P62" s="446"/>
      <c r="Q62" s="298"/>
      <c r="R62" s="299"/>
      <c r="S62" s="299"/>
      <c r="T62" s="299"/>
      <c r="U62" s="299"/>
      <c r="V62" s="299"/>
      <c r="W62" s="261"/>
      <c r="X62" s="425"/>
      <c r="Y62" s="292"/>
      <c r="Z62" s="266"/>
      <c r="AA62" s="274"/>
      <c r="AB62" s="266"/>
      <c r="AC62" s="426"/>
      <c r="AD62" s="296"/>
      <c r="AE62" s="294"/>
      <c r="AF62" s="446"/>
      <c r="AG62" s="323"/>
      <c r="AH62" s="446"/>
      <c r="AI62" s="298"/>
      <c r="AJ62" s="299"/>
      <c r="AK62" s="299"/>
      <c r="AL62" s="299"/>
      <c r="AM62" s="299"/>
      <c r="AN62" s="299"/>
      <c r="AO62" s="427"/>
      <c r="AP62" s="447"/>
      <c r="AR62" s="428"/>
      <c r="AS62" s="429"/>
      <c r="AT62" s="428"/>
      <c r="AU62" s="428"/>
      <c r="AV62" s="428"/>
      <c r="AW62" s="428"/>
      <c r="AX62" s="123"/>
      <c r="AY62" s="123"/>
      <c r="AZ62" s="454"/>
    </row>
    <row r="63" spans="1:52" s="462" customFormat="1" ht="87.5" x14ac:dyDescent="0.35">
      <c r="A63" s="74">
        <v>42</v>
      </c>
      <c r="B63" s="283" t="s">
        <v>30</v>
      </c>
      <c r="C63" s="283" t="s">
        <v>6</v>
      </c>
      <c r="D63" s="215" t="s">
        <v>78</v>
      </c>
      <c r="E63" s="204" t="s">
        <v>525</v>
      </c>
      <c r="F63" s="77">
        <v>15</v>
      </c>
      <c r="G63" s="77">
        <v>0</v>
      </c>
      <c r="H63" s="77">
        <v>0</v>
      </c>
      <c r="I63" s="710">
        <f t="shared" si="11"/>
        <v>15</v>
      </c>
      <c r="J63" s="280"/>
      <c r="K63" s="379"/>
      <c r="L63" s="255"/>
      <c r="M63" s="256"/>
      <c r="N63" s="210" t="s">
        <v>526</v>
      </c>
      <c r="O63" s="30">
        <v>10</v>
      </c>
      <c r="P63" s="322"/>
      <c r="Q63" s="298">
        <v>0</v>
      </c>
      <c r="R63" s="299">
        <v>0</v>
      </c>
      <c r="S63" s="299">
        <v>0</v>
      </c>
      <c r="T63" s="299">
        <v>0</v>
      </c>
      <c r="U63" s="299">
        <v>0</v>
      </c>
      <c r="V63" s="299">
        <v>0</v>
      </c>
      <c r="W63" s="261">
        <f t="shared" si="8"/>
        <v>25</v>
      </c>
      <c r="X63" s="425">
        <f t="shared" si="9"/>
        <v>8</v>
      </c>
      <c r="Y63" s="284"/>
      <c r="Z63" s="253"/>
      <c r="AA63" s="253"/>
      <c r="AB63" s="253"/>
      <c r="AC63" s="426">
        <f t="shared" si="18"/>
        <v>0</v>
      </c>
      <c r="AD63" s="280"/>
      <c r="AE63" s="256"/>
      <c r="AF63" s="322"/>
      <c r="AG63" s="323"/>
      <c r="AH63" s="322"/>
      <c r="AI63" s="298"/>
      <c r="AJ63" s="299"/>
      <c r="AK63" s="299"/>
      <c r="AL63" s="299"/>
      <c r="AM63" s="299"/>
      <c r="AN63" s="299"/>
      <c r="AO63" s="427">
        <f t="shared" si="19"/>
        <v>0</v>
      </c>
      <c r="AP63" s="447"/>
      <c r="AQ63" s="395"/>
      <c r="AR63" s="428">
        <f t="shared" si="20"/>
        <v>15</v>
      </c>
      <c r="AS63" s="429">
        <f t="shared" si="21"/>
        <v>25</v>
      </c>
      <c r="AT63" s="428">
        <f t="shared" si="22"/>
        <v>15</v>
      </c>
      <c r="AU63" s="428">
        <f t="shared" si="23"/>
        <v>64</v>
      </c>
      <c r="AV63" s="428" t="e">
        <f t="shared" si="24"/>
        <v>#VALUE!</v>
      </c>
      <c r="AW63" s="428" t="e">
        <f t="shared" si="25"/>
        <v>#VALUE!</v>
      </c>
      <c r="AX63" s="123">
        <f t="shared" si="13"/>
        <v>-2</v>
      </c>
      <c r="AY63" s="123">
        <f t="shared" si="10"/>
        <v>10</v>
      </c>
      <c r="AZ63" s="454"/>
    </row>
    <row r="64" spans="1:52" s="462" customFormat="1" ht="77.5" x14ac:dyDescent="0.35">
      <c r="A64" s="22">
        <v>43</v>
      </c>
      <c r="B64" s="266" t="s">
        <v>240</v>
      </c>
      <c r="C64" s="283" t="s">
        <v>6</v>
      </c>
      <c r="D64" s="215" t="s">
        <v>78</v>
      </c>
      <c r="E64" s="204" t="s">
        <v>527</v>
      </c>
      <c r="F64" s="77">
        <v>21</v>
      </c>
      <c r="G64" s="77">
        <v>0</v>
      </c>
      <c r="H64" s="77">
        <v>0</v>
      </c>
      <c r="I64" s="710">
        <f t="shared" si="11"/>
        <v>21</v>
      </c>
      <c r="J64" s="280"/>
      <c r="K64" s="379"/>
      <c r="L64" s="255"/>
      <c r="M64" s="256"/>
      <c r="N64" s="210" t="s">
        <v>528</v>
      </c>
      <c r="O64" s="30">
        <v>4</v>
      </c>
      <c r="P64" s="322"/>
      <c r="Q64" s="298"/>
      <c r="R64" s="299">
        <v>0</v>
      </c>
      <c r="S64" s="299">
        <v>0</v>
      </c>
      <c r="T64" s="299">
        <v>0</v>
      </c>
      <c r="U64" s="299">
        <v>0</v>
      </c>
      <c r="V64" s="299">
        <v>0</v>
      </c>
      <c r="W64" s="261">
        <f t="shared" si="8"/>
        <v>25</v>
      </c>
      <c r="X64" s="425">
        <f t="shared" si="9"/>
        <v>8</v>
      </c>
      <c r="Y64" s="284"/>
      <c r="Z64" s="253"/>
      <c r="AA64" s="253"/>
      <c r="AB64" s="253"/>
      <c r="AC64" s="426">
        <f t="shared" si="18"/>
        <v>0</v>
      </c>
      <c r="AD64" s="280"/>
      <c r="AE64" s="256"/>
      <c r="AF64" s="322"/>
      <c r="AG64" s="323"/>
      <c r="AH64" s="322"/>
      <c r="AI64" s="298"/>
      <c r="AJ64" s="299"/>
      <c r="AK64" s="299"/>
      <c r="AL64" s="299"/>
      <c r="AM64" s="299"/>
      <c r="AN64" s="299"/>
      <c r="AO64" s="427">
        <f t="shared" si="19"/>
        <v>0</v>
      </c>
      <c r="AP64" s="447"/>
      <c r="AQ64" s="395"/>
      <c r="AR64" s="428">
        <f t="shared" si="20"/>
        <v>21</v>
      </c>
      <c r="AS64" s="429">
        <f t="shared" si="21"/>
        <v>25</v>
      </c>
      <c r="AT64" s="428">
        <f t="shared" si="22"/>
        <v>21</v>
      </c>
      <c r="AU64" s="428">
        <f t="shared" si="23"/>
        <v>112</v>
      </c>
      <c r="AV64" s="428" t="e">
        <f t="shared" si="24"/>
        <v>#VALUE!</v>
      </c>
      <c r="AW64" s="428" t="e">
        <f t="shared" si="25"/>
        <v>#VALUE!</v>
      </c>
      <c r="AX64" s="123">
        <f t="shared" si="13"/>
        <v>4</v>
      </c>
      <c r="AY64" s="123">
        <f t="shared" si="10"/>
        <v>4</v>
      </c>
      <c r="AZ64" s="454"/>
    </row>
    <row r="65" spans="1:52" s="523" customFormat="1" ht="18.5" x14ac:dyDescent="0.35">
      <c r="A65" s="101"/>
      <c r="B65" s="509"/>
      <c r="C65" s="509"/>
      <c r="D65" s="510"/>
      <c r="E65" s="528"/>
      <c r="F65" s="512"/>
      <c r="G65" s="512"/>
      <c r="H65" s="512"/>
      <c r="I65" s="279"/>
      <c r="J65" s="296"/>
      <c r="K65" s="380"/>
      <c r="L65" s="513"/>
      <c r="M65" s="514"/>
      <c r="N65" s="515"/>
      <c r="O65" s="516"/>
      <c r="P65" s="515"/>
      <c r="Q65" s="517"/>
      <c r="R65" s="518"/>
      <c r="S65" s="518"/>
      <c r="T65" s="518"/>
      <c r="U65" s="518"/>
      <c r="V65" s="518"/>
      <c r="W65" s="261">
        <f t="shared" si="8"/>
        <v>0</v>
      </c>
      <c r="X65" s="425"/>
      <c r="Y65" s="519"/>
      <c r="Z65" s="512"/>
      <c r="AA65" s="512"/>
      <c r="AB65" s="512"/>
      <c r="AC65" s="426"/>
      <c r="AD65" s="520"/>
      <c r="AE65" s="514"/>
      <c r="AF65" s="515"/>
      <c r="AG65" s="516"/>
      <c r="AH65" s="515"/>
      <c r="AI65" s="517"/>
      <c r="AJ65" s="518"/>
      <c r="AK65" s="518"/>
      <c r="AL65" s="518"/>
      <c r="AM65" s="518"/>
      <c r="AN65" s="518"/>
      <c r="AO65" s="427"/>
      <c r="AP65" s="521"/>
      <c r="AQ65" s="522"/>
      <c r="AR65" s="428"/>
      <c r="AS65" s="429"/>
      <c r="AT65" s="428"/>
      <c r="AU65" s="428"/>
      <c r="AV65" s="428"/>
      <c r="AW65" s="428"/>
      <c r="AX65" s="123"/>
      <c r="AY65" s="123"/>
      <c r="AZ65" s="454"/>
    </row>
    <row r="66" spans="1:52" s="463" customFormat="1" ht="18.5" x14ac:dyDescent="0.35">
      <c r="A66" s="94" t="s">
        <v>85</v>
      </c>
      <c r="B66" s="503" t="s">
        <v>34</v>
      </c>
      <c r="C66" s="504"/>
      <c r="D66" s="505"/>
      <c r="E66" s="507"/>
      <c r="F66" s="506"/>
      <c r="G66" s="253"/>
      <c r="H66" s="506"/>
      <c r="I66" s="279">
        <f t="shared" si="11"/>
        <v>0</v>
      </c>
      <c r="J66" s="296"/>
      <c r="K66" s="380"/>
      <c r="L66" s="280"/>
      <c r="M66" s="256"/>
      <c r="N66" s="317"/>
      <c r="O66" s="262"/>
      <c r="P66" s="317"/>
      <c r="Q66" s="263"/>
      <c r="R66" s="264"/>
      <c r="S66" s="264"/>
      <c r="T66" s="264"/>
      <c r="U66" s="264"/>
      <c r="V66" s="264"/>
      <c r="W66" s="261">
        <f t="shared" si="8"/>
        <v>0</v>
      </c>
      <c r="X66" s="425"/>
      <c r="Y66" s="338"/>
      <c r="Z66" s="506"/>
      <c r="AA66" s="253"/>
      <c r="AB66" s="506"/>
      <c r="AC66" s="426"/>
      <c r="AD66" s="280"/>
      <c r="AE66" s="256"/>
      <c r="AF66" s="317"/>
      <c r="AG66" s="262"/>
      <c r="AH66" s="317"/>
      <c r="AI66" s="263"/>
      <c r="AJ66" s="264"/>
      <c r="AK66" s="264"/>
      <c r="AL66" s="264"/>
      <c r="AM66" s="264"/>
      <c r="AN66" s="264"/>
      <c r="AO66" s="427"/>
      <c r="AP66" s="424"/>
      <c r="AQ66" s="394"/>
      <c r="AR66" s="428"/>
      <c r="AS66" s="429"/>
      <c r="AT66" s="428"/>
      <c r="AU66" s="428"/>
      <c r="AV66" s="428"/>
      <c r="AW66" s="428"/>
      <c r="AX66" s="123"/>
      <c r="AY66" s="123"/>
      <c r="AZ66" s="454"/>
    </row>
    <row r="67" spans="1:52" s="463" customFormat="1" ht="62" x14ac:dyDescent="0.35">
      <c r="A67" s="74">
        <v>44</v>
      </c>
      <c r="B67" s="283" t="s">
        <v>35</v>
      </c>
      <c r="C67" s="283" t="s">
        <v>6</v>
      </c>
      <c r="D67" s="215" t="s">
        <v>81</v>
      </c>
      <c r="E67" s="276" t="s">
        <v>414</v>
      </c>
      <c r="F67" s="215">
        <v>16</v>
      </c>
      <c r="G67" s="253" t="s">
        <v>415</v>
      </c>
      <c r="H67" s="215">
        <v>3</v>
      </c>
      <c r="I67" s="254">
        <f t="shared" si="11"/>
        <v>19</v>
      </c>
      <c r="J67" s="274"/>
      <c r="K67" s="379"/>
      <c r="L67" s="290"/>
      <c r="M67" s="256"/>
      <c r="N67" s="317"/>
      <c r="O67" s="262"/>
      <c r="P67" s="317"/>
      <c r="Q67" s="263"/>
      <c r="R67" s="264"/>
      <c r="S67" s="264"/>
      <c r="T67" s="264"/>
      <c r="U67" s="264"/>
      <c r="V67" s="264"/>
      <c r="W67" s="261">
        <f t="shared" si="8"/>
        <v>19</v>
      </c>
      <c r="X67" s="425">
        <f t="shared" si="9"/>
        <v>2</v>
      </c>
      <c r="Y67" s="338" t="s">
        <v>129</v>
      </c>
      <c r="Z67" s="215">
        <v>12</v>
      </c>
      <c r="AA67" s="253" t="s">
        <v>219</v>
      </c>
      <c r="AB67" s="215">
        <v>7</v>
      </c>
      <c r="AC67" s="426">
        <f t="shared" si="18"/>
        <v>19</v>
      </c>
      <c r="AD67" s="280"/>
      <c r="AE67" s="256"/>
      <c r="AF67" s="317"/>
      <c r="AG67" s="262"/>
      <c r="AH67" s="317"/>
      <c r="AI67" s="263"/>
      <c r="AJ67" s="264"/>
      <c r="AK67" s="264"/>
      <c r="AL67" s="264"/>
      <c r="AM67" s="264"/>
      <c r="AN67" s="264"/>
      <c r="AO67" s="427">
        <f t="shared" si="19"/>
        <v>19</v>
      </c>
      <c r="AP67" s="424"/>
      <c r="AQ67" s="394"/>
      <c r="AR67" s="428">
        <f t="shared" si="20"/>
        <v>19</v>
      </c>
      <c r="AS67" s="429">
        <f t="shared" si="21"/>
        <v>19</v>
      </c>
      <c r="AT67" s="428">
        <f t="shared" si="22"/>
        <v>19</v>
      </c>
      <c r="AU67" s="428">
        <f t="shared" si="23"/>
        <v>36</v>
      </c>
      <c r="AV67" s="428">
        <f t="shared" si="24"/>
        <v>19</v>
      </c>
      <c r="AW67" s="428">
        <f t="shared" si="25"/>
        <v>55</v>
      </c>
      <c r="AX67" s="123">
        <f t="shared" si="13"/>
        <v>2</v>
      </c>
      <c r="AY67" s="123">
        <f t="shared" si="10"/>
        <v>0</v>
      </c>
      <c r="AZ67" s="454"/>
    </row>
    <row r="68" spans="1:52" s="463" customFormat="1" ht="46.5" x14ac:dyDescent="0.35">
      <c r="A68" s="74">
        <v>45</v>
      </c>
      <c r="B68" s="283" t="s">
        <v>36</v>
      </c>
      <c r="C68" s="283" t="s">
        <v>49</v>
      </c>
      <c r="D68" s="215" t="s">
        <v>81</v>
      </c>
      <c r="E68" s="276" t="s">
        <v>372</v>
      </c>
      <c r="F68" s="215">
        <v>10</v>
      </c>
      <c r="G68" s="253" t="s">
        <v>373</v>
      </c>
      <c r="H68" s="215">
        <v>5</v>
      </c>
      <c r="I68" s="254">
        <f t="shared" si="11"/>
        <v>15</v>
      </c>
      <c r="J68" s="274"/>
      <c r="K68" s="379"/>
      <c r="L68" s="290" t="s">
        <v>398</v>
      </c>
      <c r="M68" s="256">
        <v>3</v>
      </c>
      <c r="N68" s="317"/>
      <c r="O68" s="262"/>
      <c r="P68" s="317"/>
      <c r="Q68" s="263"/>
      <c r="R68" s="264"/>
      <c r="S68" s="264"/>
      <c r="T68" s="264"/>
      <c r="U68" s="264"/>
      <c r="V68" s="264"/>
      <c r="W68" s="261">
        <f t="shared" si="8"/>
        <v>18</v>
      </c>
      <c r="X68" s="425">
        <f t="shared" si="9"/>
        <v>1</v>
      </c>
      <c r="Y68" s="338" t="s">
        <v>130</v>
      </c>
      <c r="Z68" s="215">
        <v>12</v>
      </c>
      <c r="AA68" s="253" t="s">
        <v>131</v>
      </c>
      <c r="AB68" s="215">
        <v>5</v>
      </c>
      <c r="AC68" s="426">
        <f t="shared" si="18"/>
        <v>17</v>
      </c>
      <c r="AD68" s="280" t="s">
        <v>207</v>
      </c>
      <c r="AE68" s="256">
        <v>3</v>
      </c>
      <c r="AF68" s="317"/>
      <c r="AG68" s="262"/>
      <c r="AH68" s="317"/>
      <c r="AI68" s="263"/>
      <c r="AJ68" s="264"/>
      <c r="AK68" s="264"/>
      <c r="AL68" s="264"/>
      <c r="AM68" s="264"/>
      <c r="AN68" s="264"/>
      <c r="AO68" s="427">
        <f t="shared" si="19"/>
        <v>20</v>
      </c>
      <c r="AP68" s="424"/>
      <c r="AQ68" s="394"/>
      <c r="AR68" s="428">
        <f t="shared" si="20"/>
        <v>18</v>
      </c>
      <c r="AS68" s="429">
        <f t="shared" si="21"/>
        <v>18</v>
      </c>
      <c r="AT68" s="428">
        <f t="shared" si="22"/>
        <v>18</v>
      </c>
      <c r="AU68" s="428">
        <f t="shared" si="23"/>
        <v>18</v>
      </c>
      <c r="AV68" s="428" t="e">
        <f t="shared" si="24"/>
        <v>#VALUE!</v>
      </c>
      <c r="AW68" s="428" t="e">
        <f t="shared" si="25"/>
        <v>#VALUE!</v>
      </c>
      <c r="AX68" s="123">
        <f t="shared" si="13"/>
        <v>1</v>
      </c>
      <c r="AY68" s="123">
        <f t="shared" si="10"/>
        <v>0</v>
      </c>
      <c r="AZ68" s="454"/>
    </row>
    <row r="69" spans="1:52" s="395" customFormat="1" ht="18.5" x14ac:dyDescent="0.35">
      <c r="A69" s="25" t="s">
        <v>551</v>
      </c>
      <c r="B69" s="435" t="s">
        <v>238</v>
      </c>
      <c r="C69" s="436"/>
      <c r="D69" s="524"/>
      <c r="E69" s="292"/>
      <c r="F69" s="271"/>
      <c r="G69" s="274"/>
      <c r="H69" s="271"/>
      <c r="I69" s="254">
        <f t="shared" si="11"/>
        <v>0</v>
      </c>
      <c r="J69" s="280"/>
      <c r="K69" s="379"/>
      <c r="L69" s="296"/>
      <c r="M69" s="294"/>
      <c r="N69" s="446"/>
      <c r="O69" s="323"/>
      <c r="P69" s="446"/>
      <c r="Q69" s="298"/>
      <c r="R69" s="299"/>
      <c r="S69" s="299"/>
      <c r="T69" s="299"/>
      <c r="U69" s="299"/>
      <c r="V69" s="299"/>
      <c r="W69" s="261"/>
      <c r="X69" s="425"/>
      <c r="Y69" s="292"/>
      <c r="Z69" s="271"/>
      <c r="AA69" s="274"/>
      <c r="AB69" s="271"/>
      <c r="AC69" s="426"/>
      <c r="AD69" s="296"/>
      <c r="AE69" s="294"/>
      <c r="AF69" s="446"/>
      <c r="AG69" s="323"/>
      <c r="AH69" s="446"/>
      <c r="AI69" s="298"/>
      <c r="AJ69" s="299"/>
      <c r="AK69" s="299"/>
      <c r="AL69" s="299"/>
      <c r="AM69" s="299"/>
      <c r="AN69" s="299"/>
      <c r="AO69" s="427"/>
      <c r="AP69" s="447"/>
      <c r="AR69" s="428"/>
      <c r="AS69" s="429"/>
      <c r="AT69" s="428"/>
      <c r="AU69" s="428"/>
      <c r="AV69" s="428"/>
      <c r="AW69" s="428"/>
      <c r="AX69" s="123"/>
      <c r="AY69" s="123"/>
    </row>
    <row r="70" spans="1:52" s="394" customFormat="1" ht="18.5" x14ac:dyDescent="0.35">
      <c r="A70" s="18"/>
      <c r="B70" s="266" t="s">
        <v>416</v>
      </c>
      <c r="C70" s="266"/>
      <c r="D70" s="525" t="s">
        <v>418</v>
      </c>
      <c r="E70" s="332" t="s">
        <v>420</v>
      </c>
      <c r="F70" s="271">
        <v>8</v>
      </c>
      <c r="G70" s="274"/>
      <c r="H70" s="271"/>
      <c r="I70" s="254">
        <f t="shared" si="11"/>
        <v>8</v>
      </c>
      <c r="J70" s="280"/>
      <c r="K70" s="379"/>
      <c r="L70" s="296"/>
      <c r="M70" s="294"/>
      <c r="N70" s="277"/>
      <c r="O70" s="262"/>
      <c r="P70" s="315"/>
      <c r="Q70" s="263"/>
      <c r="R70" s="264"/>
      <c r="S70" s="264"/>
      <c r="T70" s="264"/>
      <c r="U70" s="264"/>
      <c r="V70" s="264"/>
      <c r="W70" s="261">
        <f t="shared" si="8"/>
        <v>8</v>
      </c>
      <c r="X70" s="425">
        <v>8</v>
      </c>
      <c r="Y70" s="276"/>
      <c r="Z70" s="271"/>
      <c r="AA70" s="274"/>
      <c r="AB70" s="271"/>
      <c r="AC70" s="426">
        <f>Z70+AB70</f>
        <v>0</v>
      </c>
      <c r="AD70" s="296"/>
      <c r="AE70" s="294"/>
      <c r="AF70" s="277"/>
      <c r="AG70" s="262"/>
      <c r="AH70" s="277"/>
      <c r="AI70" s="263"/>
      <c r="AJ70" s="264"/>
      <c r="AK70" s="264"/>
      <c r="AL70" s="264"/>
      <c r="AM70" s="264"/>
      <c r="AN70" s="264"/>
      <c r="AO70" s="427">
        <f>AC70+AE70+AG70+AI70+AJ70+AK70+AL70+AM70+AN70</f>
        <v>0</v>
      </c>
      <c r="AP70" s="424"/>
      <c r="AR70" s="428">
        <f>I70+M70</f>
        <v>8</v>
      </c>
      <c r="AS70" s="429">
        <f>AR70+O70</f>
        <v>8</v>
      </c>
      <c r="AT70" s="428">
        <f>AR70</f>
        <v>8</v>
      </c>
      <c r="AU70" s="428">
        <f>(((I70+M70)*18)-(17*18))+(O70*10)+Q70+R70+S70+T70+U70+V70</f>
        <v>-162</v>
      </c>
      <c r="AV70" s="428">
        <f>L70+N70+(P70*10)+R70+S70+T70+U70+V70+W70</f>
        <v>8</v>
      </c>
      <c r="AW70" s="428">
        <f>AU70+AV70</f>
        <v>-154</v>
      </c>
      <c r="AX70" s="123">
        <f>(I70+K70+M70+Q70)</f>
        <v>8</v>
      </c>
      <c r="AY70" s="123">
        <f t="shared" si="10"/>
        <v>0</v>
      </c>
    </row>
    <row r="71" spans="1:52" s="394" customFormat="1" ht="18.5" x14ac:dyDescent="0.25">
      <c r="A71" s="18"/>
      <c r="B71" s="266" t="s">
        <v>417</v>
      </c>
      <c r="C71" s="266"/>
      <c r="D71" s="525" t="s">
        <v>419</v>
      </c>
      <c r="E71" s="332" t="s">
        <v>421</v>
      </c>
      <c r="F71" s="526">
        <v>7</v>
      </c>
      <c r="G71" s="253"/>
      <c r="H71" s="215"/>
      <c r="I71" s="254">
        <f t="shared" si="11"/>
        <v>7</v>
      </c>
      <c r="J71" s="280"/>
      <c r="K71" s="379"/>
      <c r="L71" s="257"/>
      <c r="M71" s="440"/>
      <c r="N71" s="277"/>
      <c r="O71" s="262"/>
      <c r="P71" s="315"/>
      <c r="Q71" s="263"/>
      <c r="R71" s="264"/>
      <c r="S71" s="264"/>
      <c r="T71" s="264"/>
      <c r="U71" s="264"/>
      <c r="V71" s="264"/>
      <c r="W71" s="261">
        <f t="shared" si="8"/>
        <v>7</v>
      </c>
      <c r="X71" s="425">
        <v>7</v>
      </c>
      <c r="Y71" s="423"/>
      <c r="Z71" s="271"/>
      <c r="AA71" s="274"/>
      <c r="AB71" s="271"/>
      <c r="AC71" s="426"/>
      <c r="AD71" s="296"/>
      <c r="AE71" s="294"/>
      <c r="AF71" s="277"/>
      <c r="AG71" s="262"/>
      <c r="AH71" s="277"/>
      <c r="AI71" s="263"/>
      <c r="AJ71" s="264"/>
      <c r="AK71" s="264"/>
      <c r="AL71" s="264"/>
      <c r="AM71" s="264"/>
      <c r="AN71" s="264"/>
      <c r="AO71" s="427"/>
      <c r="AP71" s="424"/>
      <c r="AR71" s="428"/>
      <c r="AS71" s="429"/>
      <c r="AT71" s="428"/>
      <c r="AU71" s="428"/>
      <c r="AV71" s="428"/>
      <c r="AW71" s="428"/>
      <c r="AX71" s="123">
        <f t="shared" ref="AX71:AX74" si="26">(I71+K71+M71+Q71)</f>
        <v>7</v>
      </c>
      <c r="AY71" s="123">
        <f t="shared" si="10"/>
        <v>0</v>
      </c>
    </row>
    <row r="72" spans="1:52" s="394" customFormat="1" ht="49.5" x14ac:dyDescent="0.35">
      <c r="A72" s="18"/>
      <c r="B72" s="266" t="s">
        <v>529</v>
      </c>
      <c r="C72" s="266"/>
      <c r="D72" s="525" t="s">
        <v>78</v>
      </c>
      <c r="E72" s="711" t="s">
        <v>531</v>
      </c>
      <c r="F72" s="76">
        <v>8</v>
      </c>
      <c r="G72" s="77">
        <v>0</v>
      </c>
      <c r="H72" s="76">
        <v>0</v>
      </c>
      <c r="I72" s="710">
        <f t="shared" si="11"/>
        <v>8</v>
      </c>
      <c r="J72" s="296"/>
      <c r="K72" s="380"/>
      <c r="L72" s="296"/>
      <c r="M72" s="294"/>
      <c r="N72" s="277"/>
      <c r="O72" s="262"/>
      <c r="P72" s="315"/>
      <c r="Q72" s="263"/>
      <c r="R72" s="264"/>
      <c r="S72" s="264"/>
      <c r="T72" s="264"/>
      <c r="U72" s="264"/>
      <c r="V72" s="264"/>
      <c r="W72" s="261">
        <f t="shared" si="8"/>
        <v>8</v>
      </c>
      <c r="X72" s="425">
        <v>6</v>
      </c>
      <c r="Y72" s="276"/>
      <c r="Z72" s="271"/>
      <c r="AA72" s="274"/>
      <c r="AB72" s="271"/>
      <c r="AC72" s="426"/>
      <c r="AD72" s="296"/>
      <c r="AE72" s="294"/>
      <c r="AF72" s="277"/>
      <c r="AG72" s="262"/>
      <c r="AH72" s="277"/>
      <c r="AI72" s="263"/>
      <c r="AJ72" s="264"/>
      <c r="AK72" s="264"/>
      <c r="AL72" s="264"/>
      <c r="AM72" s="264"/>
      <c r="AN72" s="264"/>
      <c r="AO72" s="427"/>
      <c r="AP72" s="424"/>
      <c r="AR72" s="428"/>
      <c r="AS72" s="429"/>
      <c r="AT72" s="428"/>
      <c r="AU72" s="428"/>
      <c r="AV72" s="428"/>
      <c r="AW72" s="428"/>
      <c r="AX72" s="123">
        <f t="shared" si="26"/>
        <v>8</v>
      </c>
      <c r="AY72" s="123">
        <f t="shared" si="10"/>
        <v>0</v>
      </c>
    </row>
    <row r="73" spans="1:52" s="394" customFormat="1" ht="31" x14ac:dyDescent="0.35">
      <c r="A73" s="18"/>
      <c r="B73" s="527" t="s">
        <v>530</v>
      </c>
      <c r="C73" s="527"/>
      <c r="D73" s="525" t="s">
        <v>78</v>
      </c>
      <c r="E73" s="334" t="s">
        <v>532</v>
      </c>
      <c r="F73" s="104">
        <v>5</v>
      </c>
      <c r="G73" s="104"/>
      <c r="H73" s="104"/>
      <c r="I73" s="710">
        <f t="shared" si="11"/>
        <v>5</v>
      </c>
      <c r="J73" s="296"/>
      <c r="K73" s="380"/>
      <c r="L73" s="296"/>
      <c r="M73" s="294"/>
      <c r="N73" s="529"/>
      <c r="O73" s="516"/>
      <c r="P73" s="277"/>
      <c r="Q73" s="263"/>
      <c r="R73" s="264"/>
      <c r="S73" s="264"/>
      <c r="T73" s="264"/>
      <c r="U73" s="264"/>
      <c r="V73" s="264"/>
      <c r="W73" s="261">
        <f t="shared" si="8"/>
        <v>5</v>
      </c>
      <c r="X73" s="425">
        <v>5</v>
      </c>
      <c r="Y73" s="276"/>
      <c r="Z73" s="271"/>
      <c r="AA73" s="274"/>
      <c r="AB73" s="271"/>
      <c r="AC73" s="426"/>
      <c r="AD73" s="296"/>
      <c r="AE73" s="294"/>
      <c r="AF73" s="277"/>
      <c r="AG73" s="262"/>
      <c r="AH73" s="277"/>
      <c r="AI73" s="263"/>
      <c r="AJ73" s="264"/>
      <c r="AK73" s="264"/>
      <c r="AL73" s="264"/>
      <c r="AM73" s="264"/>
      <c r="AN73" s="264"/>
      <c r="AO73" s="427"/>
      <c r="AP73" s="424"/>
      <c r="AR73" s="428"/>
      <c r="AS73" s="429"/>
      <c r="AT73" s="428"/>
      <c r="AU73" s="428"/>
      <c r="AV73" s="428"/>
      <c r="AW73" s="428"/>
      <c r="AX73" s="123">
        <f t="shared" si="26"/>
        <v>5</v>
      </c>
      <c r="AY73" s="123">
        <f t="shared" si="10"/>
        <v>0</v>
      </c>
    </row>
    <row r="74" spans="1:52" s="394" customFormat="1" ht="18.5" x14ac:dyDescent="0.35">
      <c r="A74" s="18"/>
      <c r="B74" s="527"/>
      <c r="C74" s="527"/>
      <c r="D74" s="525"/>
      <c r="E74" s="528"/>
      <c r="F74" s="512"/>
      <c r="G74" s="512"/>
      <c r="H74" s="512"/>
      <c r="I74" s="279"/>
      <c r="J74" s="296"/>
      <c r="K74" s="380"/>
      <c r="L74" s="296"/>
      <c r="M74" s="294"/>
      <c r="N74" s="529"/>
      <c r="O74" s="516"/>
      <c r="P74" s="315"/>
      <c r="Q74" s="263"/>
      <c r="R74" s="264"/>
      <c r="S74" s="264"/>
      <c r="T74" s="264"/>
      <c r="U74" s="264"/>
      <c r="V74" s="264"/>
      <c r="W74" s="261">
        <f t="shared" si="8"/>
        <v>0</v>
      </c>
      <c r="X74" s="425"/>
      <c r="Y74" s="530"/>
      <c r="Z74" s="531"/>
      <c r="AA74" s="532"/>
      <c r="AB74" s="531"/>
      <c r="AC74" s="533"/>
      <c r="AD74" s="534"/>
      <c r="AE74" s="535"/>
      <c r="AF74" s="536"/>
      <c r="AG74" s="537"/>
      <c r="AH74" s="536"/>
      <c r="AI74" s="538"/>
      <c r="AJ74" s="539"/>
      <c r="AK74" s="539"/>
      <c r="AL74" s="539"/>
      <c r="AM74" s="539"/>
      <c r="AN74" s="539"/>
      <c r="AO74" s="540"/>
      <c r="AP74" s="541"/>
      <c r="AR74" s="428"/>
      <c r="AS74" s="429"/>
      <c r="AT74" s="428"/>
      <c r="AU74" s="428"/>
      <c r="AV74" s="428"/>
      <c r="AW74" s="428"/>
      <c r="AX74" s="123">
        <f t="shared" si="26"/>
        <v>0</v>
      </c>
      <c r="AY74" s="123">
        <f t="shared" si="10"/>
        <v>0</v>
      </c>
    </row>
    <row r="75" spans="1:52" ht="15.5" x14ac:dyDescent="0.35">
      <c r="A75" s="542"/>
      <c r="B75" s="543"/>
      <c r="C75" s="544"/>
      <c r="D75" s="544"/>
      <c r="I75" s="545"/>
      <c r="J75" s="545"/>
      <c r="K75" s="545"/>
      <c r="L75" s="545"/>
      <c r="M75" s="545"/>
      <c r="W75" s="545"/>
      <c r="AC75" s="545"/>
      <c r="AD75" s="545"/>
      <c r="AE75" s="545"/>
      <c r="AO75" s="545"/>
    </row>
    <row r="76" spans="1:52" s="394" customFormat="1" ht="18" x14ac:dyDescent="0.35">
      <c r="A76" s="546"/>
      <c r="B76" s="1245"/>
      <c r="C76" s="1245"/>
      <c r="D76" s="1245"/>
      <c r="E76" s="1245"/>
      <c r="F76" s="547"/>
      <c r="G76" s="547"/>
      <c r="H76" s="547"/>
      <c r="I76" s="547"/>
      <c r="J76" s="547"/>
      <c r="K76" s="547"/>
      <c r="L76" s="547"/>
      <c r="M76" s="547"/>
      <c r="N76" s="1246" t="s">
        <v>239</v>
      </c>
      <c r="O76" s="1246"/>
      <c r="P76" s="1246"/>
      <c r="Q76" s="1246"/>
      <c r="R76" s="1246"/>
      <c r="S76" s="1246"/>
      <c r="T76" s="1246"/>
      <c r="U76" s="1246"/>
      <c r="V76" s="1246"/>
      <c r="W76" s="1246"/>
      <c r="X76" s="395"/>
    </row>
    <row r="77" spans="1:52" s="392" customFormat="1" ht="17.5" x14ac:dyDescent="0.35">
      <c r="A77" s="546"/>
      <c r="B77" s="720"/>
      <c r="C77" s="1247"/>
      <c r="D77" s="1247"/>
      <c r="E77" s="550"/>
      <c r="F77" s="547"/>
      <c r="G77" s="547"/>
      <c r="H77" s="547"/>
      <c r="I77" s="547"/>
      <c r="J77" s="547"/>
      <c r="K77" s="547"/>
      <c r="L77" s="547"/>
      <c r="M77" s="547"/>
      <c r="N77" s="547"/>
      <c r="O77" s="1242" t="s">
        <v>96</v>
      </c>
      <c r="P77" s="1242"/>
      <c r="Q77" s="1242"/>
      <c r="R77" s="1242"/>
      <c r="S77" s="1242"/>
      <c r="T77" s="1242"/>
      <c r="U77" s="1242"/>
      <c r="X77" s="393"/>
    </row>
    <row r="78" spans="1:52" s="392" customFormat="1" ht="18" x14ac:dyDescent="0.4">
      <c r="A78" s="551"/>
      <c r="B78" s="552"/>
      <c r="C78" s="1238"/>
      <c r="D78" s="1238"/>
      <c r="E78" s="722"/>
      <c r="F78" s="554"/>
      <c r="G78" s="554"/>
      <c r="H78" s="554"/>
      <c r="I78" s="554"/>
      <c r="J78" s="554"/>
      <c r="K78" s="554"/>
      <c r="L78" s="554"/>
      <c r="M78" s="554"/>
      <c r="N78" s="554"/>
      <c r="O78" s="554"/>
      <c r="P78" s="1242"/>
      <c r="Q78" s="1242"/>
      <c r="R78" s="1242"/>
      <c r="S78" s="1242"/>
      <c r="X78" s="393"/>
    </row>
    <row r="79" spans="1:52" s="558" customFormat="1" ht="18" x14ac:dyDescent="0.4">
      <c r="A79" s="555"/>
      <c r="B79" s="552"/>
      <c r="C79" s="1238"/>
      <c r="D79" s="1238"/>
      <c r="E79" s="722"/>
      <c r="F79" s="555"/>
      <c r="G79" s="555"/>
      <c r="H79" s="555"/>
      <c r="I79" s="555"/>
      <c r="J79" s="555"/>
      <c r="K79" s="555"/>
      <c r="L79" s="555"/>
      <c r="M79" s="555"/>
      <c r="N79" s="555"/>
      <c r="O79" s="555"/>
      <c r="P79" s="715"/>
      <c r="Q79" s="557"/>
      <c r="R79" s="557"/>
      <c r="X79" s="559"/>
    </row>
    <row r="80" spans="1:52" s="562" customFormat="1" ht="18" x14ac:dyDescent="0.4">
      <c r="A80" s="543"/>
      <c r="B80" s="552"/>
      <c r="C80" s="1238"/>
      <c r="D80" s="1238"/>
      <c r="E80" s="722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60"/>
      <c r="Q80" s="561"/>
      <c r="R80" s="561"/>
      <c r="X80" s="563"/>
    </row>
    <row r="81" spans="1:24" s="562" customFormat="1" ht="18" x14ac:dyDescent="0.4">
      <c r="A81" s="543"/>
      <c r="B81" s="552"/>
      <c r="C81" s="1238"/>
      <c r="D81" s="1238"/>
      <c r="E81" s="722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60"/>
      <c r="Q81" s="561"/>
      <c r="R81" s="561"/>
      <c r="X81" s="563"/>
    </row>
    <row r="82" spans="1:24" s="394" customFormat="1" ht="18" x14ac:dyDescent="0.4">
      <c r="A82" s="543"/>
      <c r="B82" s="552"/>
      <c r="C82" s="1238"/>
      <c r="D82" s="1238"/>
      <c r="E82" s="722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64"/>
      <c r="Q82" s="565"/>
      <c r="R82" s="565"/>
      <c r="X82" s="395"/>
    </row>
    <row r="83" spans="1:24" s="394" customFormat="1" ht="18" x14ac:dyDescent="0.4">
      <c r="A83" s="564"/>
      <c r="B83" s="552"/>
      <c r="C83" s="1238"/>
      <c r="D83" s="1238"/>
      <c r="E83" s="722"/>
      <c r="F83" s="566"/>
      <c r="G83" s="566"/>
      <c r="H83" s="566"/>
      <c r="I83" s="566"/>
      <c r="J83" s="566"/>
      <c r="K83" s="566"/>
      <c r="L83" s="566"/>
      <c r="M83" s="566"/>
      <c r="N83" s="566"/>
      <c r="O83" s="1239" t="s">
        <v>87</v>
      </c>
      <c r="P83" s="1239"/>
      <c r="Q83" s="1239"/>
      <c r="R83" s="1239"/>
      <c r="S83" s="1239"/>
      <c r="T83" s="1239"/>
      <c r="U83" s="1239"/>
      <c r="X83" s="395"/>
    </row>
    <row r="84" spans="1:24" s="394" customFormat="1" ht="18" x14ac:dyDescent="0.4">
      <c r="A84" s="564"/>
      <c r="B84" s="552"/>
      <c r="C84" s="1238"/>
      <c r="D84" s="1238"/>
      <c r="E84" s="722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X84" s="395"/>
    </row>
    <row r="85" spans="1:24" s="394" customFormat="1" ht="17.5" customHeight="1" x14ac:dyDescent="0.25">
      <c r="A85" s="567" t="s">
        <v>465</v>
      </c>
      <c r="B85" s="567"/>
      <c r="C85" s="567"/>
      <c r="D85" s="567"/>
      <c r="E85" s="567"/>
      <c r="F85" s="567"/>
      <c r="G85" s="1240"/>
      <c r="H85" s="1240"/>
      <c r="I85" s="1240"/>
      <c r="J85" s="1240"/>
      <c r="K85" s="1240"/>
      <c r="L85" s="1240"/>
      <c r="M85" s="1240"/>
      <c r="N85" s="1240"/>
      <c r="O85" s="1240"/>
      <c r="P85" s="1240"/>
      <c r="Q85" s="1240"/>
      <c r="R85" s="1240"/>
      <c r="S85" s="568"/>
      <c r="T85" s="568"/>
      <c r="U85" s="568"/>
      <c r="X85" s="395"/>
    </row>
    <row r="86" spans="1:24" s="572" customFormat="1" ht="33" customHeight="1" x14ac:dyDescent="0.3">
      <c r="A86" s="569"/>
      <c r="B86" s="570" t="s">
        <v>466</v>
      </c>
      <c r="C86" s="569"/>
      <c r="D86" s="569"/>
      <c r="E86" s="569"/>
      <c r="F86" s="569"/>
      <c r="G86" s="1241"/>
      <c r="H86" s="1241"/>
      <c r="I86" s="1241"/>
      <c r="J86" s="721"/>
      <c r="K86" s="721"/>
      <c r="L86" s="721"/>
      <c r="M86" s="721"/>
      <c r="N86" s="1241"/>
      <c r="O86" s="1241"/>
      <c r="P86" s="1241"/>
      <c r="Q86" s="1241"/>
      <c r="R86" s="1241"/>
      <c r="S86" s="1241"/>
      <c r="T86" s="1241"/>
      <c r="U86" s="1241"/>
      <c r="X86" s="573"/>
    </row>
    <row r="87" spans="1:24" s="572" customFormat="1" ht="18" customHeight="1" x14ac:dyDescent="0.3">
      <c r="A87" s="569"/>
      <c r="B87" s="570" t="s">
        <v>467</v>
      </c>
      <c r="C87" s="569"/>
      <c r="D87" s="569"/>
      <c r="E87" s="569"/>
      <c r="F87" s="569"/>
      <c r="G87" s="1233"/>
      <c r="H87" s="1233"/>
      <c r="I87" s="1233"/>
      <c r="J87" s="722"/>
      <c r="K87" s="722"/>
      <c r="L87" s="722"/>
      <c r="M87" s="722"/>
      <c r="N87" s="1234"/>
      <c r="O87" s="1234"/>
      <c r="P87" s="1235"/>
      <c r="Q87" s="1235"/>
      <c r="R87" s="1235"/>
      <c r="S87" s="1235"/>
      <c r="T87" s="1235"/>
      <c r="U87" s="1235"/>
      <c r="X87" s="573"/>
    </row>
    <row r="88" spans="1:24" s="572" customFormat="1" ht="18" customHeight="1" x14ac:dyDescent="0.3">
      <c r="A88" s="569"/>
      <c r="B88" s="570" t="s">
        <v>468</v>
      </c>
      <c r="C88" s="569"/>
      <c r="D88" s="569"/>
      <c r="E88" s="569"/>
      <c r="F88" s="569"/>
      <c r="G88" s="1233"/>
      <c r="H88" s="1233"/>
      <c r="I88" s="1233"/>
      <c r="J88" s="722"/>
      <c r="K88" s="722"/>
      <c r="L88" s="722"/>
      <c r="M88" s="722"/>
      <c r="N88" s="1234"/>
      <c r="O88" s="1234"/>
      <c r="P88" s="1235"/>
      <c r="Q88" s="1235"/>
      <c r="R88" s="1235"/>
      <c r="S88" s="1235"/>
      <c r="T88" s="1235"/>
      <c r="U88" s="1235"/>
      <c r="X88" s="573"/>
    </row>
    <row r="89" spans="1:24" s="572" customFormat="1" ht="18" customHeight="1" x14ac:dyDescent="0.3">
      <c r="A89" s="575" t="s">
        <v>469</v>
      </c>
      <c r="C89" s="569"/>
      <c r="D89" s="569"/>
      <c r="E89" s="569"/>
      <c r="F89" s="569"/>
      <c r="G89" s="1233"/>
      <c r="H89" s="1233"/>
      <c r="I89" s="1233"/>
      <c r="J89" s="722"/>
      <c r="K89" s="722"/>
      <c r="L89" s="722"/>
      <c r="M89" s="722"/>
      <c r="N89" s="1234"/>
      <c r="O89" s="1234"/>
      <c r="P89" s="1235"/>
      <c r="Q89" s="1235"/>
      <c r="R89" s="1235"/>
      <c r="S89" s="1235"/>
      <c r="T89" s="1235"/>
      <c r="U89" s="1235"/>
      <c r="X89" s="573"/>
    </row>
    <row r="90" spans="1:24" s="392" customFormat="1" ht="18.75" customHeight="1" x14ac:dyDescent="0.35">
      <c r="B90" s="567" t="s">
        <v>95</v>
      </c>
      <c r="C90" s="576"/>
      <c r="D90" s="576"/>
      <c r="E90" s="576"/>
      <c r="F90" s="576"/>
      <c r="G90" s="1233"/>
      <c r="H90" s="1233"/>
      <c r="I90" s="1233"/>
      <c r="J90" s="722"/>
      <c r="K90" s="722"/>
      <c r="L90" s="722"/>
      <c r="M90" s="722"/>
      <c r="N90" s="1234"/>
      <c r="O90" s="1234"/>
      <c r="P90" s="1235"/>
      <c r="Q90" s="1235"/>
      <c r="R90" s="1235"/>
      <c r="S90" s="1235"/>
      <c r="T90" s="1235"/>
      <c r="U90" s="1235"/>
      <c r="X90" s="393"/>
    </row>
    <row r="91" spans="1:24" s="392" customFormat="1" ht="18" x14ac:dyDescent="0.35">
      <c r="A91" s="577"/>
      <c r="B91" s="578"/>
      <c r="C91" s="399"/>
      <c r="D91" s="399"/>
      <c r="E91" s="579"/>
      <c r="F91" s="579"/>
      <c r="G91" s="1233"/>
      <c r="H91" s="1233"/>
      <c r="I91" s="1233"/>
      <c r="J91" s="722"/>
      <c r="K91" s="722"/>
      <c r="L91" s="722"/>
      <c r="M91" s="722"/>
      <c r="N91" s="1234"/>
      <c r="O91" s="1234"/>
      <c r="P91" s="1234"/>
      <c r="Q91" s="1234"/>
      <c r="R91" s="1234"/>
      <c r="S91" s="1235"/>
      <c r="T91" s="1235"/>
      <c r="U91" s="1235"/>
      <c r="X91" s="393"/>
    </row>
    <row r="92" spans="1:24" s="394" customFormat="1" ht="18.75" customHeight="1" thickBot="1" x14ac:dyDescent="0.45">
      <c r="A92" s="1232" t="s">
        <v>110</v>
      </c>
      <c r="B92" s="1232"/>
      <c r="C92" s="1232"/>
      <c r="D92" s="1232"/>
      <c r="E92" s="723"/>
      <c r="F92" s="399"/>
      <c r="G92" s="568"/>
      <c r="H92" s="1236" t="s">
        <v>296</v>
      </c>
      <c r="I92" s="1236"/>
      <c r="J92" s="1236"/>
      <c r="K92" s="1236"/>
      <c r="L92" s="1236"/>
      <c r="M92" s="1237" t="s">
        <v>297</v>
      </c>
      <c r="N92" s="1237"/>
      <c r="O92" s="1237"/>
      <c r="P92" s="1236" t="s">
        <v>298</v>
      </c>
      <c r="Q92" s="1236"/>
      <c r="R92" s="1236"/>
      <c r="S92" s="568"/>
      <c r="T92" s="568"/>
      <c r="U92" s="568"/>
      <c r="X92" s="395"/>
    </row>
    <row r="93" spans="1:24" s="394" customFormat="1" ht="126.5" thickBot="1" x14ac:dyDescent="0.4">
      <c r="A93" s="581" t="s">
        <v>92</v>
      </c>
      <c r="B93" s="582"/>
      <c r="C93" s="582" t="s">
        <v>93</v>
      </c>
      <c r="D93" s="582"/>
      <c r="E93" s="582" t="s">
        <v>94</v>
      </c>
      <c r="F93" s="583"/>
      <c r="G93" s="584"/>
      <c r="H93" s="585" t="s">
        <v>299</v>
      </c>
      <c r="I93" s="585" t="s">
        <v>300</v>
      </c>
      <c r="J93" s="585"/>
      <c r="K93" s="585"/>
      <c r="L93" s="586" t="s">
        <v>301</v>
      </c>
      <c r="M93" s="587" t="s">
        <v>299</v>
      </c>
      <c r="N93" s="587" t="s">
        <v>300</v>
      </c>
      <c r="O93" s="588" t="s">
        <v>302</v>
      </c>
      <c r="P93" s="585" t="s">
        <v>299</v>
      </c>
      <c r="Q93" s="585" t="s">
        <v>300</v>
      </c>
      <c r="R93" s="585" t="s">
        <v>301</v>
      </c>
      <c r="S93" s="584"/>
      <c r="T93" s="584"/>
      <c r="U93" s="584"/>
      <c r="X93" s="395"/>
    </row>
    <row r="94" spans="1:24" s="394" customFormat="1" ht="53" thickBot="1" x14ac:dyDescent="0.45">
      <c r="A94" s="589" t="s">
        <v>252</v>
      </c>
      <c r="B94" s="590" t="s">
        <v>443</v>
      </c>
      <c r="C94" s="231" t="s">
        <v>254</v>
      </c>
      <c r="D94" s="231" t="s">
        <v>255</v>
      </c>
      <c r="E94" s="590" t="s">
        <v>256</v>
      </c>
      <c r="F94" s="231" t="s">
        <v>257</v>
      </c>
      <c r="G94" s="591"/>
      <c r="H94" s="592" t="s">
        <v>303</v>
      </c>
      <c r="I94" s="592" t="s">
        <v>62</v>
      </c>
      <c r="J94" s="592"/>
      <c r="K94" s="592"/>
      <c r="L94" s="592" t="s">
        <v>63</v>
      </c>
      <c r="M94" s="592" t="s">
        <v>304</v>
      </c>
      <c r="N94" s="592" t="s">
        <v>305</v>
      </c>
      <c r="O94" s="592" t="s">
        <v>66</v>
      </c>
      <c r="P94" s="593" t="s">
        <v>304</v>
      </c>
      <c r="Q94" s="593" t="s">
        <v>306</v>
      </c>
      <c r="R94" s="593" t="s">
        <v>307</v>
      </c>
      <c r="S94" s="594"/>
      <c r="T94" s="594"/>
      <c r="U94" s="594"/>
      <c r="X94" s="395"/>
    </row>
    <row r="95" spans="1:24" s="572" customFormat="1" ht="53" thickBot="1" x14ac:dyDescent="0.45">
      <c r="A95" s="589" t="s">
        <v>258</v>
      </c>
      <c r="B95" s="590" t="s">
        <v>259</v>
      </c>
      <c r="C95" s="231" t="s">
        <v>260</v>
      </c>
      <c r="D95" s="231" t="s">
        <v>261</v>
      </c>
      <c r="E95" s="590" t="s">
        <v>262</v>
      </c>
      <c r="F95" s="231" t="s">
        <v>263</v>
      </c>
      <c r="G95" s="591"/>
      <c r="H95" s="592" t="s">
        <v>61</v>
      </c>
      <c r="I95" s="592" t="s">
        <v>64</v>
      </c>
      <c r="J95" s="592"/>
      <c r="K95" s="592"/>
      <c r="L95" s="592" t="s">
        <v>100</v>
      </c>
      <c r="M95" s="592" t="s">
        <v>308</v>
      </c>
      <c r="N95" s="592" t="s">
        <v>309</v>
      </c>
      <c r="O95" s="592" t="s">
        <v>310</v>
      </c>
      <c r="P95" s="593" t="s">
        <v>308</v>
      </c>
      <c r="Q95" s="593" t="s">
        <v>306</v>
      </c>
      <c r="R95" s="593" t="s">
        <v>311</v>
      </c>
      <c r="S95" s="594"/>
      <c r="T95" s="594"/>
      <c r="U95" s="594"/>
      <c r="X95" s="573"/>
    </row>
    <row r="96" spans="1:24" s="572" customFormat="1" ht="42.5" thickBot="1" x14ac:dyDescent="0.45">
      <c r="A96" s="589" t="s">
        <v>264</v>
      </c>
      <c r="B96" s="590" t="s">
        <v>265</v>
      </c>
      <c r="C96" s="231" t="s">
        <v>266</v>
      </c>
      <c r="D96" s="231" t="s">
        <v>267</v>
      </c>
      <c r="E96" s="590" t="s">
        <v>470</v>
      </c>
      <c r="F96" s="232" t="s">
        <v>269</v>
      </c>
      <c r="G96" s="591"/>
      <c r="H96" s="592" t="s">
        <v>312</v>
      </c>
      <c r="I96" s="592" t="s">
        <v>65</v>
      </c>
      <c r="J96" s="592"/>
      <c r="K96" s="592"/>
      <c r="L96" s="592" t="s">
        <v>313</v>
      </c>
      <c r="M96" s="592" t="s">
        <v>314</v>
      </c>
      <c r="N96" s="592" t="s">
        <v>315</v>
      </c>
      <c r="O96" s="592" t="s">
        <v>67</v>
      </c>
      <c r="P96" s="593" t="s">
        <v>316</v>
      </c>
      <c r="Q96" s="593" t="s">
        <v>306</v>
      </c>
      <c r="R96" s="593" t="s">
        <v>317</v>
      </c>
      <c r="S96" s="594"/>
      <c r="T96" s="594"/>
      <c r="U96" s="594"/>
      <c r="X96" s="573"/>
    </row>
    <row r="97" spans="1:24" s="572" customFormat="1" ht="63.5" thickBot="1" x14ac:dyDescent="0.45">
      <c r="A97" s="589" t="s">
        <v>270</v>
      </c>
      <c r="B97" s="590" t="s">
        <v>271</v>
      </c>
      <c r="C97" s="231" t="s">
        <v>272</v>
      </c>
      <c r="D97" s="231" t="s">
        <v>273</v>
      </c>
      <c r="E97" s="590" t="s">
        <v>471</v>
      </c>
      <c r="F97" s="232" t="s">
        <v>275</v>
      </c>
      <c r="G97" s="591"/>
      <c r="H97" s="592" t="s">
        <v>318</v>
      </c>
      <c r="I97" s="592" t="s">
        <v>65</v>
      </c>
      <c r="J97" s="592"/>
      <c r="K97" s="592"/>
      <c r="L97" s="592" t="s">
        <v>319</v>
      </c>
      <c r="M97" s="592" t="s">
        <v>320</v>
      </c>
      <c r="N97" s="592" t="s">
        <v>315</v>
      </c>
      <c r="O97" s="592" t="s">
        <v>68</v>
      </c>
      <c r="P97" s="593" t="s">
        <v>321</v>
      </c>
      <c r="Q97" s="593" t="s">
        <v>315</v>
      </c>
      <c r="R97" s="593" t="s">
        <v>322</v>
      </c>
      <c r="S97" s="594"/>
      <c r="T97" s="594"/>
      <c r="U97" s="594"/>
      <c r="X97" s="573"/>
    </row>
    <row r="98" spans="1:24" s="572" customFormat="1" ht="53" thickBot="1" x14ac:dyDescent="0.45">
      <c r="A98" s="589" t="s">
        <v>276</v>
      </c>
      <c r="B98" s="590" t="s">
        <v>277</v>
      </c>
      <c r="C98" s="231" t="s">
        <v>278</v>
      </c>
      <c r="D98" s="231" t="s">
        <v>279</v>
      </c>
      <c r="E98" s="590" t="s">
        <v>280</v>
      </c>
      <c r="F98" s="231" t="s">
        <v>253</v>
      </c>
      <c r="G98" s="591"/>
      <c r="H98" s="592" t="s">
        <v>323</v>
      </c>
      <c r="I98" s="592" t="s">
        <v>65</v>
      </c>
      <c r="J98" s="592"/>
      <c r="K98" s="592"/>
      <c r="L98" s="592" t="s">
        <v>324</v>
      </c>
      <c r="M98" s="592"/>
      <c r="N98" s="595"/>
      <c r="O98" s="595"/>
      <c r="P98" s="593" t="s">
        <v>325</v>
      </c>
      <c r="Q98" s="593" t="s">
        <v>315</v>
      </c>
      <c r="R98" s="593" t="s">
        <v>90</v>
      </c>
      <c r="S98" s="594"/>
      <c r="T98" s="594"/>
      <c r="U98" s="594"/>
      <c r="X98" s="573"/>
    </row>
    <row r="99" spans="1:24" s="572" customFormat="1" ht="18" customHeight="1" thickBot="1" x14ac:dyDescent="0.45">
      <c r="A99" s="589" t="s">
        <v>281</v>
      </c>
      <c r="B99" s="590" t="s">
        <v>282</v>
      </c>
      <c r="C99" s="231" t="s">
        <v>283</v>
      </c>
      <c r="D99" s="231" t="s">
        <v>284</v>
      </c>
      <c r="E99" s="590" t="s">
        <v>472</v>
      </c>
      <c r="F99" s="232" t="s">
        <v>286</v>
      </c>
      <c r="G99" s="568"/>
      <c r="H99" s="596"/>
      <c r="I99" s="596"/>
      <c r="J99" s="596"/>
      <c r="K99" s="596"/>
      <c r="L99" s="596"/>
      <c r="M99" s="568"/>
      <c r="N99" s="568"/>
      <c r="O99" s="568"/>
      <c r="P99" s="568"/>
      <c r="Q99" s="568"/>
      <c r="R99" s="568"/>
      <c r="S99" s="568"/>
      <c r="T99" s="568"/>
      <c r="U99" s="568"/>
      <c r="X99" s="573"/>
    </row>
    <row r="100" spans="1:24" s="572" customFormat="1" ht="28" customHeight="1" thickBot="1" x14ac:dyDescent="0.45">
      <c r="A100" s="589" t="s">
        <v>287</v>
      </c>
      <c r="B100" s="590" t="s">
        <v>288</v>
      </c>
      <c r="C100" s="231" t="s">
        <v>289</v>
      </c>
      <c r="D100" s="231" t="s">
        <v>290</v>
      </c>
      <c r="E100" s="590" t="s">
        <v>291</v>
      </c>
      <c r="F100" s="231" t="s">
        <v>292</v>
      </c>
      <c r="G100" s="584"/>
      <c r="H100" s="596"/>
      <c r="I100" s="596"/>
      <c r="J100" s="596"/>
      <c r="K100" s="596"/>
      <c r="L100" s="596"/>
      <c r="M100" s="721"/>
      <c r="N100" s="597"/>
      <c r="O100" s="597"/>
      <c r="P100" s="584"/>
      <c r="Q100" s="584"/>
      <c r="R100" s="584"/>
      <c r="S100" s="584"/>
      <c r="T100" s="584"/>
      <c r="U100" s="584"/>
      <c r="X100" s="573"/>
    </row>
    <row r="101" spans="1:24" s="572" customFormat="1" ht="18" customHeight="1" thickBot="1" x14ac:dyDescent="0.45">
      <c r="A101" s="589" t="s">
        <v>293</v>
      </c>
      <c r="B101" s="590" t="s">
        <v>294</v>
      </c>
      <c r="C101" s="583"/>
      <c r="D101" s="583"/>
      <c r="E101" s="590" t="s">
        <v>295</v>
      </c>
      <c r="F101" s="231" t="s">
        <v>444</v>
      </c>
      <c r="G101" s="591"/>
      <c r="H101" s="596"/>
      <c r="I101" s="596"/>
      <c r="J101" s="596"/>
      <c r="K101" s="596"/>
      <c r="L101" s="596"/>
      <c r="M101" s="722"/>
      <c r="N101" s="591"/>
      <c r="O101" s="591"/>
      <c r="P101" s="594"/>
      <c r="Q101" s="594"/>
      <c r="R101" s="594"/>
      <c r="S101" s="594"/>
      <c r="T101" s="594"/>
      <c r="U101" s="594"/>
      <c r="X101" s="573"/>
    </row>
    <row r="102" spans="1:24" s="572" customFormat="1" ht="18" customHeight="1" x14ac:dyDescent="0.3">
      <c r="F102" s="569"/>
      <c r="G102" s="591"/>
      <c r="H102" s="596"/>
      <c r="I102" s="596"/>
      <c r="J102" s="596"/>
      <c r="K102" s="596"/>
      <c r="L102" s="596"/>
      <c r="M102" s="722"/>
      <c r="N102" s="591"/>
      <c r="O102" s="591"/>
      <c r="P102" s="594"/>
      <c r="Q102" s="594"/>
      <c r="R102" s="594"/>
      <c r="S102" s="594"/>
      <c r="T102" s="594"/>
      <c r="U102" s="594"/>
      <c r="X102" s="573"/>
    </row>
    <row r="103" spans="1:24" s="572" customFormat="1" ht="18" customHeight="1" thickBot="1" x14ac:dyDescent="0.45">
      <c r="A103" s="1232" t="s">
        <v>109</v>
      </c>
      <c r="B103" s="1232"/>
      <c r="C103" s="1232"/>
      <c r="D103" s="1232"/>
      <c r="E103" s="723"/>
      <c r="F103" s="569"/>
      <c r="G103" s="591"/>
      <c r="H103" s="591"/>
      <c r="I103" s="591"/>
      <c r="J103" s="591"/>
      <c r="K103" s="591"/>
      <c r="L103" s="722"/>
      <c r="M103" s="722"/>
      <c r="N103" s="591"/>
      <c r="O103" s="591"/>
      <c r="P103" s="594"/>
      <c r="Q103" s="594"/>
      <c r="R103" s="594"/>
      <c r="S103" s="594"/>
      <c r="T103" s="594"/>
      <c r="U103" s="594"/>
      <c r="X103" s="573"/>
    </row>
    <row r="104" spans="1:24" ht="22" customHeight="1" thickBot="1" x14ac:dyDescent="0.4">
      <c r="A104" s="581" t="s">
        <v>92</v>
      </c>
      <c r="B104" s="582"/>
      <c r="C104" s="582" t="s">
        <v>93</v>
      </c>
      <c r="D104" s="582"/>
      <c r="E104" s="582" t="s">
        <v>94</v>
      </c>
      <c r="F104" s="583"/>
      <c r="G104" s="598"/>
      <c r="H104" s="598"/>
      <c r="I104" s="598"/>
      <c r="J104" s="598"/>
      <c r="K104" s="598"/>
      <c r="L104" s="722"/>
      <c r="M104" s="722"/>
      <c r="N104" s="591"/>
      <c r="O104" s="591"/>
      <c r="P104" s="594"/>
      <c r="Q104" s="594"/>
      <c r="R104" s="594"/>
      <c r="S104" s="594"/>
      <c r="T104" s="594"/>
      <c r="U104" s="594"/>
    </row>
    <row r="105" spans="1:24" ht="18.5" thickBot="1" x14ac:dyDescent="0.45">
      <c r="A105" s="589" t="s">
        <v>252</v>
      </c>
      <c r="B105" s="590"/>
      <c r="C105" s="231" t="s">
        <v>254</v>
      </c>
      <c r="D105" s="231"/>
      <c r="E105" s="590" t="s">
        <v>256</v>
      </c>
      <c r="F105" s="231"/>
      <c r="G105" s="59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  <c r="U105" s="599"/>
    </row>
    <row r="106" spans="1:24" ht="16.5" customHeight="1" thickBot="1" x14ac:dyDescent="0.45">
      <c r="A106" s="589" t="s">
        <v>258</v>
      </c>
      <c r="B106" s="590"/>
      <c r="C106" s="231" t="s">
        <v>260</v>
      </c>
      <c r="D106" s="231"/>
      <c r="E106" s="590" t="s">
        <v>262</v>
      </c>
      <c r="F106" s="231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</row>
    <row r="107" spans="1:24" ht="18.5" thickBot="1" x14ac:dyDescent="0.45">
      <c r="A107" s="589" t="s">
        <v>264</v>
      </c>
      <c r="B107" s="590"/>
      <c r="C107" s="231" t="s">
        <v>266</v>
      </c>
      <c r="D107" s="231"/>
      <c r="E107" s="590" t="s">
        <v>470</v>
      </c>
      <c r="F107" s="232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4" ht="18.5" thickBot="1" x14ac:dyDescent="0.45">
      <c r="A108" s="589" t="s">
        <v>270</v>
      </c>
      <c r="B108" s="590"/>
      <c r="C108" s="231" t="s">
        <v>272</v>
      </c>
      <c r="D108" s="231"/>
      <c r="E108" s="590" t="s">
        <v>471</v>
      </c>
      <c r="F108" s="232"/>
      <c r="G108" s="59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</row>
    <row r="109" spans="1:24" ht="18.5" thickBot="1" x14ac:dyDescent="0.45">
      <c r="A109" s="589" t="s">
        <v>276</v>
      </c>
      <c r="B109" s="590"/>
      <c r="C109" s="231" t="s">
        <v>278</v>
      </c>
      <c r="D109" s="231"/>
      <c r="E109" s="590" t="s">
        <v>280</v>
      </c>
      <c r="F109" s="231"/>
      <c r="G109" s="59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</row>
    <row r="110" spans="1:24" ht="18.5" thickBot="1" x14ac:dyDescent="0.45">
      <c r="A110" s="589" t="s">
        <v>281</v>
      </c>
      <c r="B110" s="590"/>
      <c r="C110" s="231" t="s">
        <v>283</v>
      </c>
      <c r="D110" s="231"/>
      <c r="E110" s="590" t="s">
        <v>472</v>
      </c>
      <c r="F110" s="232"/>
      <c r="G110" s="59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</row>
    <row r="111" spans="1:24" ht="18.5" thickBot="1" x14ac:dyDescent="0.45">
      <c r="A111" s="589" t="s">
        <v>287</v>
      </c>
      <c r="B111" s="590"/>
      <c r="C111" s="231" t="s">
        <v>289</v>
      </c>
      <c r="D111" s="231"/>
      <c r="E111" s="590" t="s">
        <v>291</v>
      </c>
      <c r="F111" s="231"/>
      <c r="G111" s="59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</row>
    <row r="112" spans="1:24" ht="18.5" thickBot="1" x14ac:dyDescent="0.45">
      <c r="A112" s="589" t="s">
        <v>293</v>
      </c>
      <c r="B112" s="590"/>
      <c r="C112" s="583"/>
      <c r="D112" s="583"/>
      <c r="E112" s="590" t="s">
        <v>295</v>
      </c>
      <c r="F112" s="231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</row>
    <row r="113" spans="1:18" s="486" customFormat="1" x14ac:dyDescent="0.35">
      <c r="A113" s="600"/>
      <c r="B113" s="599"/>
      <c r="C113" s="599"/>
      <c r="D113" s="599"/>
      <c r="E113" s="599"/>
      <c r="F113" s="599"/>
      <c r="G113" s="59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</row>
    <row r="114" spans="1:18" s="486" customFormat="1" ht="34" customHeight="1" x14ac:dyDescent="0.35">
      <c r="A114" s="600"/>
      <c r="B114" s="599"/>
      <c r="C114" s="599"/>
      <c r="D114" s="599"/>
      <c r="E114" s="599"/>
      <c r="F114" s="599"/>
      <c r="G114" s="59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</row>
    <row r="115" spans="1:18" s="486" customFormat="1" ht="34" customHeight="1" x14ac:dyDescent="0.35">
      <c r="A115" s="601"/>
      <c r="G115" s="59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</row>
    <row r="116" spans="1:18" s="486" customFormat="1" x14ac:dyDescent="0.35">
      <c r="A116" s="601"/>
      <c r="G116" s="59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</row>
    <row r="117" spans="1:18" s="486" customFormat="1" x14ac:dyDescent="0.35">
      <c r="A117" s="601"/>
      <c r="G117" s="59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</row>
    <row r="118" spans="1:18" s="486" customFormat="1" x14ac:dyDescent="0.35">
      <c r="A118" s="601"/>
      <c r="G118" s="59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</row>
    <row r="119" spans="1:18" s="486" customFormat="1" x14ac:dyDescent="0.35">
      <c r="A119" s="601"/>
      <c r="G119" s="59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</row>
    <row r="120" spans="1:18" s="486" customFormat="1" ht="18" x14ac:dyDescent="0.4">
      <c r="A120" s="601"/>
      <c r="E120" s="602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</row>
    <row r="121" spans="1:18" s="486" customFormat="1" ht="18" x14ac:dyDescent="0.4">
      <c r="A121" s="601"/>
      <c r="E121" s="602"/>
      <c r="G121" s="59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</row>
    <row r="122" spans="1:18" s="486" customFormat="1" ht="18" x14ac:dyDescent="0.4">
      <c r="A122" s="601"/>
      <c r="E122" s="602"/>
    </row>
    <row r="123" spans="1:18" s="486" customFormat="1" ht="18" x14ac:dyDescent="0.4">
      <c r="A123" s="601"/>
      <c r="E123" s="602"/>
    </row>
    <row r="124" spans="1:18" s="486" customFormat="1" ht="18" x14ac:dyDescent="0.4">
      <c r="A124" s="601"/>
      <c r="E124" s="602"/>
    </row>
    <row r="125" spans="1:18" s="486" customFormat="1" ht="18" x14ac:dyDescent="0.4">
      <c r="A125" s="601"/>
      <c r="E125" s="602"/>
    </row>
    <row r="126" spans="1:18" s="486" customFormat="1" x14ac:dyDescent="0.35">
      <c r="A126" s="601"/>
      <c r="E126" s="599"/>
    </row>
    <row r="127" spans="1:18" s="486" customFormat="1" x14ac:dyDescent="0.35">
      <c r="A127" s="601"/>
      <c r="E127" s="599"/>
    </row>
    <row r="128" spans="1:18" s="486" customFormat="1" x14ac:dyDescent="0.35">
      <c r="A128" s="601"/>
      <c r="E128" s="599"/>
    </row>
  </sheetData>
  <mergeCells count="101">
    <mergeCell ref="A1:C1"/>
    <mergeCell ref="D1:I1"/>
    <mergeCell ref="A2:C2"/>
    <mergeCell ref="D2:I2"/>
    <mergeCell ref="A5:A7"/>
    <mergeCell ref="B5:B7"/>
    <mergeCell ref="C5:C7"/>
    <mergeCell ref="D5:D7"/>
    <mergeCell ref="E5:H5"/>
    <mergeCell ref="A3:M3"/>
    <mergeCell ref="S6:S7"/>
    <mergeCell ref="T6:T7"/>
    <mergeCell ref="Y6:Z6"/>
    <mergeCell ref="E6:F6"/>
    <mergeCell ref="G6:H6"/>
    <mergeCell ref="J6:J7"/>
    <mergeCell ref="K6:K7"/>
    <mergeCell ref="L6:L7"/>
    <mergeCell ref="M6:M7"/>
    <mergeCell ref="N6:N7"/>
    <mergeCell ref="I5:I7"/>
    <mergeCell ref="J5:K5"/>
    <mergeCell ref="L5:M5"/>
    <mergeCell ref="N5:O5"/>
    <mergeCell ref="O6:O7"/>
    <mergeCell ref="P6:P7"/>
    <mergeCell ref="Q6:Q7"/>
    <mergeCell ref="R6:R7"/>
    <mergeCell ref="P5:Q5"/>
    <mergeCell ref="R5:V5"/>
    <mergeCell ref="W5:W7"/>
    <mergeCell ref="X5:X7"/>
    <mergeCell ref="N76:W76"/>
    <mergeCell ref="A92:B92"/>
    <mergeCell ref="C92:D92"/>
    <mergeCell ref="A103:B103"/>
    <mergeCell ref="C103:D103"/>
    <mergeCell ref="G90:I90"/>
    <mergeCell ref="G91:I91"/>
    <mergeCell ref="G88:I88"/>
    <mergeCell ref="G89:I89"/>
    <mergeCell ref="G86:I86"/>
    <mergeCell ref="G87:I87"/>
    <mergeCell ref="N87:O87"/>
    <mergeCell ref="N86:O86"/>
    <mergeCell ref="N88:O88"/>
    <mergeCell ref="C81:D81"/>
    <mergeCell ref="C82:D82"/>
    <mergeCell ref="C83:D83"/>
    <mergeCell ref="C84:D84"/>
    <mergeCell ref="C77:D77"/>
    <mergeCell ref="C78:D78"/>
    <mergeCell ref="C79:D79"/>
    <mergeCell ref="C80:D80"/>
    <mergeCell ref="B76:E76"/>
    <mergeCell ref="AO5:AO7"/>
    <mergeCell ref="AP5:AP7"/>
    <mergeCell ref="U6:U7"/>
    <mergeCell ref="V6:V7"/>
    <mergeCell ref="AA6:AB6"/>
    <mergeCell ref="AM6:AM7"/>
    <mergeCell ref="AN6:AN7"/>
    <mergeCell ref="Y5:AB5"/>
    <mergeCell ref="AH6:AH7"/>
    <mergeCell ref="AI6:AI7"/>
    <mergeCell ref="AJ6:AJ7"/>
    <mergeCell ref="AK6:AK7"/>
    <mergeCell ref="AL6:AL7"/>
    <mergeCell ref="AD6:AD7"/>
    <mergeCell ref="AE6:AE7"/>
    <mergeCell ref="AF6:AF7"/>
    <mergeCell ref="AC5:AC7"/>
    <mergeCell ref="AH5:AI5"/>
    <mergeCell ref="AJ5:AN5"/>
    <mergeCell ref="AD5:AE5"/>
    <mergeCell ref="AF5:AG5"/>
    <mergeCell ref="AG6:AG7"/>
    <mergeCell ref="AX5:AX7"/>
    <mergeCell ref="AY5:AY7"/>
    <mergeCell ref="S90:U90"/>
    <mergeCell ref="N91:O91"/>
    <mergeCell ref="P91:R91"/>
    <mergeCell ref="S91:U91"/>
    <mergeCell ref="H92:L92"/>
    <mergeCell ref="M92:O92"/>
    <mergeCell ref="P92:R92"/>
    <mergeCell ref="N90:O90"/>
    <mergeCell ref="P90:R90"/>
    <mergeCell ref="P88:R88"/>
    <mergeCell ref="S88:U88"/>
    <mergeCell ref="N89:O89"/>
    <mergeCell ref="P89:R89"/>
    <mergeCell ref="S89:U89"/>
    <mergeCell ref="O77:U77"/>
    <mergeCell ref="P78:S78"/>
    <mergeCell ref="O83:U83"/>
    <mergeCell ref="G85:R85"/>
    <mergeCell ref="S87:U87"/>
    <mergeCell ref="P87:R87"/>
    <mergeCell ref="P86:R86"/>
    <mergeCell ref="S86:U86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35" max="46" man="1"/>
    <brk id="53" max="16383" man="1"/>
    <brk id="83" max="16383" man="1"/>
  </rowBreaks>
  <colBreaks count="1" manualBreakCount="1">
    <brk id="22" max="1048575" man="1"/>
  </col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TONG HOP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T18</vt:lpstr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ASUS</cp:lastModifiedBy>
  <cp:lastPrinted>2026-11-06T05:12:09Z</cp:lastPrinted>
  <dcterms:created xsi:type="dcterms:W3CDTF">2019-10-28T22:32:42Z</dcterms:created>
  <dcterms:modified xsi:type="dcterms:W3CDTF">2026-11-06T12:46:28Z</dcterms:modified>
</cp:coreProperties>
</file>