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05" yWindow="-105" windowWidth="19425" windowHeight="10425"/>
  </bookViews>
  <sheets>
    <sheet name="CN" sheetId="8" r:id="rId1"/>
  </sheets>
  <calcPr calcId="144525"/>
</workbook>
</file>

<file path=xl/calcChain.xml><?xml version="1.0" encoding="utf-8"?>
<calcChain xmlns="http://schemas.openxmlformats.org/spreadsheetml/2006/main">
  <c r="Q37" i="8" l="1"/>
  <c r="N32" i="8" l="1"/>
  <c r="Q32" i="8" s="1"/>
  <c r="N42" i="8" l="1"/>
  <c r="Q42" i="8" s="1"/>
  <c r="U32" i="8"/>
  <c r="V32" i="8" s="1"/>
  <c r="U37" i="8"/>
  <c r="W37" i="8" s="1"/>
  <c r="U42" i="8"/>
  <c r="V42" i="8" s="1"/>
  <c r="W42" i="8" s="1"/>
  <c r="I79" i="8" l="1"/>
  <c r="I69" i="8" l="1"/>
  <c r="I67" i="8"/>
  <c r="N80" i="8" l="1"/>
  <c r="U80" i="8" s="1"/>
  <c r="V80" i="8" s="1"/>
  <c r="N81" i="8"/>
  <c r="Q81" i="8" s="1"/>
  <c r="N82" i="8"/>
  <c r="Q82" i="8" s="1"/>
  <c r="N83" i="8"/>
  <c r="R32" i="8"/>
  <c r="R42" i="8"/>
  <c r="P86" i="8"/>
  <c r="N70" i="8"/>
  <c r="Q70" i="8" s="1"/>
  <c r="N69" i="8"/>
  <c r="Q69" i="8" s="1"/>
  <c r="N68" i="8"/>
  <c r="Q68" i="8" s="1"/>
  <c r="N67" i="8"/>
  <c r="Q67" i="8" s="1"/>
  <c r="N39" i="8"/>
  <c r="Q39" i="8" s="1"/>
  <c r="N38" i="8"/>
  <c r="Q38" i="8" s="1"/>
  <c r="R37" i="8"/>
  <c r="N36" i="8"/>
  <c r="Q36" i="8" s="1"/>
  <c r="N35" i="8"/>
  <c r="Q35" i="8" s="1"/>
  <c r="N65" i="8"/>
  <c r="Q65" i="8" s="1"/>
  <c r="N64" i="8"/>
  <c r="Q64" i="8" s="1"/>
  <c r="N48" i="8"/>
  <c r="Q48" i="8" s="1"/>
  <c r="N47" i="8"/>
  <c r="Q47" i="8" s="1"/>
  <c r="N46" i="8"/>
  <c r="Q46" i="8" s="1"/>
  <c r="U48" i="8" l="1"/>
  <c r="V48" i="8" s="1"/>
  <c r="W48" i="8" s="1"/>
  <c r="R48" i="8"/>
  <c r="U64" i="8"/>
  <c r="V64" i="8" s="1"/>
  <c r="R64" i="8"/>
  <c r="U65" i="8"/>
  <c r="V65" i="8" s="1"/>
  <c r="R65" i="8"/>
  <c r="U67" i="8"/>
  <c r="V67" i="8" s="1"/>
  <c r="R67" i="8"/>
  <c r="U82" i="8"/>
  <c r="V82" i="8" s="1"/>
  <c r="R82" i="8"/>
  <c r="U68" i="8"/>
  <c r="V68" i="8" s="1"/>
  <c r="R68" i="8"/>
  <c r="U81" i="8"/>
  <c r="V81" i="8" s="1"/>
  <c r="R81" i="8"/>
  <c r="U46" i="8"/>
  <c r="V46" i="8" s="1"/>
  <c r="W46" i="8" s="1"/>
  <c r="R46" i="8"/>
  <c r="U69" i="8"/>
  <c r="V69" i="8" s="1"/>
  <c r="R69" i="8"/>
  <c r="U47" i="8"/>
  <c r="V47" i="8" s="1"/>
  <c r="W47" i="8" s="1"/>
  <c r="R47" i="8"/>
  <c r="U70" i="8"/>
  <c r="V70" i="8" s="1"/>
  <c r="R70" i="8"/>
  <c r="U35" i="8"/>
  <c r="W35" i="8" s="1"/>
  <c r="R36" i="8"/>
  <c r="U36" i="8"/>
  <c r="V36" i="8" s="1"/>
  <c r="W36" i="8" s="1"/>
  <c r="R38" i="8"/>
  <c r="U38" i="8"/>
  <c r="W38" i="8" s="1"/>
  <c r="R39" i="8"/>
  <c r="U39" i="8"/>
  <c r="V39" i="8" s="1"/>
  <c r="W39" i="8" s="1"/>
  <c r="N79" i="8"/>
  <c r="Q79" i="8" s="1"/>
  <c r="N78" i="8"/>
  <c r="U78" i="8" s="1"/>
  <c r="V78" i="8" s="1"/>
  <c r="N77" i="8"/>
  <c r="Q77" i="8" s="1"/>
  <c r="N76" i="8"/>
  <c r="Q76" i="8" s="1"/>
  <c r="N75" i="8"/>
  <c r="Q75" i="8" s="1"/>
  <c r="N73" i="8"/>
  <c r="Q73" i="8" s="1"/>
  <c r="N72" i="8"/>
  <c r="Q72" i="8" s="1"/>
  <c r="N59" i="8"/>
  <c r="Q59" i="8" s="1"/>
  <c r="N58" i="8"/>
  <c r="Q58" i="8" s="1"/>
  <c r="U72" i="8" l="1"/>
  <c r="R72" i="8"/>
  <c r="U73" i="8"/>
  <c r="V73" i="8" s="1"/>
  <c r="R73" i="8"/>
  <c r="U79" i="8"/>
  <c r="V79" i="8" s="1"/>
  <c r="R79" i="8"/>
  <c r="U76" i="8"/>
  <c r="V76" i="8" s="1"/>
  <c r="R76" i="8"/>
  <c r="U77" i="8"/>
  <c r="V77" i="8" s="1"/>
  <c r="R77" i="8"/>
  <c r="U75" i="8"/>
  <c r="V75" i="8" s="1"/>
  <c r="R75" i="8"/>
  <c r="U58" i="8"/>
  <c r="V58" i="8" s="1"/>
  <c r="R58" i="8"/>
  <c r="U59" i="8"/>
  <c r="V59" i="8" s="1"/>
  <c r="R59" i="8"/>
  <c r="R35" i="8"/>
  <c r="N62" i="8"/>
  <c r="Q62" i="8" s="1"/>
  <c r="N61" i="8"/>
  <c r="Q61" i="8" s="1"/>
  <c r="N56" i="8"/>
  <c r="Q56" i="8" s="1"/>
  <c r="N55" i="8"/>
  <c r="Q55" i="8" s="1"/>
  <c r="N54" i="8"/>
  <c r="Q54" i="8" s="1"/>
  <c r="N53" i="8"/>
  <c r="Q53" i="8" s="1"/>
  <c r="N31" i="8"/>
  <c r="Q31" i="8" s="1"/>
  <c r="U31" i="8" l="1"/>
  <c r="V31" i="8" s="1"/>
  <c r="R31" i="8"/>
  <c r="U53" i="8"/>
  <c r="V53" i="8" s="1"/>
  <c r="R53" i="8"/>
  <c r="U54" i="8"/>
  <c r="V54" i="8" s="1"/>
  <c r="R54" i="8"/>
  <c r="U55" i="8"/>
  <c r="V55" i="8" s="1"/>
  <c r="R55" i="8"/>
  <c r="U56" i="8"/>
  <c r="V56" i="8" s="1"/>
  <c r="R56" i="8"/>
  <c r="U61" i="8"/>
  <c r="V61" i="8" s="1"/>
  <c r="R61" i="8"/>
  <c r="U62" i="8"/>
  <c r="V62" i="8" s="1"/>
  <c r="R62" i="8"/>
  <c r="N44" i="8"/>
  <c r="Q44" i="8" s="1"/>
  <c r="N43" i="8"/>
  <c r="Q43" i="8" s="1"/>
  <c r="N41" i="8"/>
  <c r="Q41" i="8" s="1"/>
  <c r="U41" i="8" l="1"/>
  <c r="V41" i="8" s="1"/>
  <c r="W41" i="8" s="1"/>
  <c r="R41" i="8"/>
  <c r="U43" i="8"/>
  <c r="V43" i="8" s="1"/>
  <c r="W43" i="8" s="1"/>
  <c r="R43" i="8"/>
  <c r="U44" i="8"/>
  <c r="V44" i="8" s="1"/>
  <c r="W44" i="8" s="1"/>
  <c r="R44" i="8"/>
  <c r="N51" i="8"/>
  <c r="Q51" i="8" s="1"/>
  <c r="N50" i="8"/>
  <c r="Q50" i="8" s="1"/>
  <c r="U50" i="8" l="1"/>
  <c r="V50" i="8" s="1"/>
  <c r="W50" i="8" s="1"/>
  <c r="W86" i="8" s="1"/>
  <c r="R50" i="8"/>
  <c r="U51" i="8"/>
  <c r="R51" i="8"/>
  <c r="I32" i="8"/>
  <c r="N33" i="8" l="1"/>
  <c r="U33" i="8" s="1"/>
  <c r="N34" i="8"/>
  <c r="U34" i="8" s="1"/>
  <c r="N40" i="8"/>
  <c r="U40" i="8" s="1"/>
  <c r="N45" i="8"/>
  <c r="U45" i="8" s="1"/>
  <c r="N49" i="8"/>
  <c r="U49" i="8" s="1"/>
  <c r="N52" i="8"/>
  <c r="U52" i="8" s="1"/>
  <c r="N57" i="8"/>
  <c r="U57" i="8" s="1"/>
  <c r="N60" i="8"/>
  <c r="U60" i="8" s="1"/>
  <c r="N63" i="8"/>
  <c r="U63" i="8" s="1"/>
  <c r="N66" i="8"/>
  <c r="U66" i="8" s="1"/>
  <c r="N71" i="8"/>
  <c r="U71" i="8" s="1"/>
  <c r="N74" i="8"/>
  <c r="U74" i="8" s="1"/>
  <c r="N30" i="8"/>
  <c r="Q30" i="8" s="1"/>
  <c r="I40" i="8"/>
  <c r="I41" i="8"/>
  <c r="I42" i="8"/>
  <c r="I43" i="8"/>
  <c r="I44" i="8"/>
  <c r="I45" i="8"/>
  <c r="I46" i="8"/>
  <c r="I47" i="8"/>
  <c r="I48" i="8"/>
  <c r="I49" i="8"/>
  <c r="I50" i="8"/>
  <c r="I51" i="8"/>
  <c r="I52" i="8"/>
  <c r="I53" i="8"/>
  <c r="I54" i="8"/>
  <c r="I55" i="8"/>
  <c r="I56" i="8"/>
  <c r="I57" i="8"/>
  <c r="I58" i="8"/>
  <c r="I59" i="8"/>
  <c r="I60" i="8"/>
  <c r="I61" i="8"/>
  <c r="I62" i="8"/>
  <c r="I63" i="8"/>
  <c r="I64" i="8"/>
  <c r="I65" i="8"/>
  <c r="I66" i="8"/>
  <c r="I71" i="8"/>
  <c r="I72" i="8"/>
  <c r="I73" i="8"/>
  <c r="I74" i="8"/>
  <c r="I75" i="8"/>
  <c r="I76" i="8"/>
  <c r="I77" i="8"/>
  <c r="I78" i="8"/>
  <c r="I80" i="8"/>
  <c r="I81" i="8"/>
  <c r="I82" i="8"/>
  <c r="I36" i="8"/>
  <c r="I37" i="8"/>
  <c r="I38" i="8"/>
  <c r="I39" i="8"/>
  <c r="I35" i="8"/>
  <c r="I31" i="8"/>
  <c r="I30" i="8"/>
  <c r="U30" i="8" l="1"/>
  <c r="V30" i="8" s="1"/>
  <c r="R30" i="8" l="1"/>
  <c r="R86" i="8" s="1"/>
  <c r="Q86" i="8"/>
</calcChain>
</file>

<file path=xl/comments1.xml><?xml version="1.0" encoding="utf-8"?>
<comments xmlns="http://schemas.openxmlformats.org/spreadsheetml/2006/main">
  <authors>
    <author>User</author>
  </authors>
  <commentList>
    <comment ref="A25" authorId="0">
      <text>
        <r>
          <rPr>
            <b/>
            <sz val="8"/>
            <color indexed="81"/>
            <rFont val="Tahoma"/>
            <family val="2"/>
          </rPr>
          <t>User: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<sst xmlns="http://schemas.openxmlformats.org/spreadsheetml/2006/main" count="475" uniqueCount="346">
  <si>
    <t>STT</t>
  </si>
  <si>
    <t>SỞ GIÁO DỤC VÀ ĐÀO TẠO LONG AN</t>
  </si>
  <si>
    <t xml:space="preserve"> CỘNG HÒA XÃ HỘI CHỦ NGHĨA VIỆT NAM</t>
  </si>
  <si>
    <t>Số tiết kiêm nhiệm</t>
  </si>
  <si>
    <t>Độc lập -Tự do - Hạnh phúc</t>
  </si>
  <si>
    <t>Họ và tên</t>
  </si>
  <si>
    <t>Tổng số tiết</t>
  </si>
  <si>
    <t>Giáo viên</t>
  </si>
  <si>
    <t>TRƯỜNG THPT CHU VĂN AN</t>
  </si>
  <si>
    <t>I</t>
  </si>
  <si>
    <t>Cán bộ quản lý</t>
  </si>
  <si>
    <t>II</t>
  </si>
  <si>
    <t xml:space="preserve">GHI CHÚ: </t>
  </si>
  <si>
    <t>A</t>
  </si>
  <si>
    <t xml:space="preserve">Nguyễn Thị Kim Xuân </t>
  </si>
  <si>
    <t xml:space="preserve">Huỳnh Thanh Nhàn </t>
  </si>
  <si>
    <t>Phạm Duy Phương</t>
  </si>
  <si>
    <t>Nguyễn Thị Hồng Thảo</t>
  </si>
  <si>
    <t>Trần Thị Kim Ngân</t>
  </si>
  <si>
    <t>MÔN VẬT LÝ</t>
  </si>
  <si>
    <t>Trần Thanh Tâm</t>
  </si>
  <si>
    <t>Trần Tấn Phương</t>
  </si>
  <si>
    <t>Nguyễn Bùi Yến Khanh</t>
  </si>
  <si>
    <t>Trần Lê Tấn Đức</t>
  </si>
  <si>
    <t>Nguyễn Thị Anh Đào</t>
  </si>
  <si>
    <t>Nguyễn Hữu Tân</t>
  </si>
  <si>
    <t>Ung Nguyễn Thị Thùy Dương</t>
  </si>
  <si>
    <t>Ngô Thị Đông Tràng</t>
  </si>
  <si>
    <t>Phạm Thị Thu</t>
  </si>
  <si>
    <t>Nguyễn Thị Hồng Vân</t>
  </si>
  <si>
    <t>Trịnh Thị Ngọc Hân</t>
  </si>
  <si>
    <t>Trần Xuân Trường</t>
  </si>
  <si>
    <t>MÔN LỊCH SỬ</t>
  </si>
  <si>
    <t xml:space="preserve">Nguyễn Thị Lệ Huyền </t>
  </si>
  <si>
    <t>Phạm Thị Ngọc Diệu</t>
  </si>
  <si>
    <t>MÔN ĐỊA LÍ</t>
  </si>
  <si>
    <t>Nguyễn Văn Hiện</t>
  </si>
  <si>
    <t>Nguyễn Thanh Quân</t>
  </si>
  <si>
    <t>MÔN TIN</t>
  </si>
  <si>
    <t>Nguyễn Thị Huyền Trân</t>
  </si>
  <si>
    <t>Trương Phụng Thọ</t>
  </si>
  <si>
    <t>B</t>
  </si>
  <si>
    <t>Đinh Thị Hồng Lan</t>
  </si>
  <si>
    <t>Đỗ Nguyễn Hoàng Thúy Vy</t>
  </si>
  <si>
    <t>C</t>
  </si>
  <si>
    <t>Nguyễn Trương Đăng Khoa</t>
  </si>
  <si>
    <t>Nguyễn Thị Kim Thoa</t>
  </si>
  <si>
    <t>Lê Thị Hồng Thủy</t>
  </si>
  <si>
    <t>Nguyễn Văn En</t>
  </si>
  <si>
    <t>Phạm Thanh Phong</t>
  </si>
  <si>
    <t>Nguyễn Trường An</t>
  </si>
  <si>
    <t>Nguyễn Thị Thu Hằng</t>
  </si>
  <si>
    <t>Phạm Hồng Hải</t>
  </si>
  <si>
    <t>Trần Hồ Minh Tiến</t>
  </si>
  <si>
    <t>M</t>
  </si>
  <si>
    <t>N</t>
  </si>
  <si>
    <t>Tổ phó CM</t>
  </si>
  <si>
    <t>Tổ trưởng CM</t>
  </si>
  <si>
    <t>D</t>
  </si>
  <si>
    <t>Đ</t>
  </si>
  <si>
    <t>E</t>
  </si>
  <si>
    <t>G</t>
  </si>
  <si>
    <t>H</t>
  </si>
  <si>
    <t>K</t>
  </si>
  <si>
    <t>L</t>
  </si>
  <si>
    <t>MÔN TOÁN</t>
  </si>
  <si>
    <t>MÔN HÓA HỌC</t>
  </si>
  <si>
    <t>MÔN SINH</t>
  </si>
  <si>
    <t>NGỮ VĂN</t>
  </si>
  <si>
    <t>MÔN GDCD</t>
  </si>
  <si>
    <t>MÔN TIẾNG ANH</t>
  </si>
  <si>
    <t>MÔN TD</t>
  </si>
  <si>
    <t>MÔN GDQP</t>
  </si>
  <si>
    <t>MÔN CÔNG NGHỆ</t>
  </si>
  <si>
    <t>Phó Hiệu trưởng</t>
  </si>
  <si>
    <t>Phạm Thị Thanh Giang</t>
  </si>
  <si>
    <t>Võ Thị Kiều Trang</t>
  </si>
  <si>
    <r>
      <rPr>
        <b/>
        <i/>
        <sz val="14"/>
        <rFont val="Times New Roman"/>
        <family val="1"/>
      </rPr>
      <t>Khối 10:</t>
    </r>
    <r>
      <rPr>
        <i/>
        <sz val="14"/>
        <rFont val="Times New Roman"/>
        <family val="1"/>
      </rPr>
      <t xml:space="preserve"> GDPT 07 lớp, GDTX 01 lớp.</t>
    </r>
  </si>
  <si>
    <r>
      <rPr>
        <b/>
        <i/>
        <sz val="14"/>
        <rFont val="Times New Roman"/>
        <family val="1"/>
      </rPr>
      <t>Khối 12:</t>
    </r>
    <r>
      <rPr>
        <i/>
        <sz val="14"/>
        <rFont val="Times New Roman"/>
        <family val="1"/>
      </rPr>
      <t xml:space="preserve"> GDPT 06 lớp, GDTX 01 lớp.</t>
    </r>
  </si>
  <si>
    <t>Mã Thành Thái</t>
  </si>
  <si>
    <t>Môn học lựa chọn (04 môn)</t>
  </si>
  <si>
    <t>Lý, Hóa, Sinh, Tin học</t>
  </si>
  <si>
    <t>Toán, Lý, Hóa</t>
  </si>
  <si>
    <t>10A1, 10A2</t>
  </si>
  <si>
    <t>Lý, Hóa, Sinh, Công nghệ</t>
  </si>
  <si>
    <t>Toán, Hóa, Sinh</t>
  </si>
  <si>
    <t>Văn, Sử, Địa</t>
  </si>
  <si>
    <t>10C1, 10C2</t>
  </si>
  <si>
    <t>10C3</t>
  </si>
  <si>
    <t>Hóa, Sinh, Địa, GD KT&amp;PL</t>
  </si>
  <si>
    <t>Lý, Hóa, Địa, GD KT&amp;PL</t>
  </si>
  <si>
    <t>Lớp</t>
  </si>
  <si>
    <t>11A1, 11A2</t>
  </si>
  <si>
    <t>11C1, 11C2</t>
  </si>
  <si>
    <t>11C3</t>
  </si>
  <si>
    <t>Lý, Tin, Địa, GD KT&amp;PL</t>
  </si>
  <si>
    <t>Nguyễn Thị Bé Hà</t>
  </si>
  <si>
    <t>Chuyên môn</t>
  </si>
  <si>
    <t>Công nghệ</t>
  </si>
  <si>
    <t>Ngữ văn</t>
  </si>
  <si>
    <t>Toán</t>
  </si>
  <si>
    <t>Chức vụ/Vị trí công tác</t>
  </si>
  <si>
    <t>Vật lý</t>
  </si>
  <si>
    <t>Hóa học</t>
  </si>
  <si>
    <t xml:space="preserve">Sinh học </t>
  </si>
  <si>
    <t>Lịch sử</t>
  </si>
  <si>
    <t>Địa lý</t>
  </si>
  <si>
    <t>Tiếng Anh</t>
  </si>
  <si>
    <t>Tin học</t>
  </si>
  <si>
    <t>GDTC</t>
  </si>
  <si>
    <t>GDQP &amp;AN</t>
  </si>
  <si>
    <t>GDKT &amp;PL</t>
  </si>
  <si>
    <t>O</t>
  </si>
  <si>
    <t>Âm nhạc</t>
  </si>
  <si>
    <t>Mĩ thuật</t>
  </si>
  <si>
    <t>Bố trí các môn học lớp 10_Chương trình GDPT 2018</t>
  </si>
  <si>
    <t>Bố trí các môn học lớp 11_Chương trình GDPT 2018</t>
  </si>
  <si>
    <t>Phân công chủ nhiệm lớp (có thay đổi nếu có GV mới):</t>
  </si>
  <si>
    <t>Ghi chú</t>
  </si>
  <si>
    <t>GIÁO DỤC ĐỊA PHƯƠNG (THỈNH GIẢNG)</t>
  </si>
  <si>
    <t>Nguyễn Minh Triều</t>
  </si>
  <si>
    <r>
      <rPr>
        <b/>
        <sz val="14"/>
        <rFont val="Times New Roman"/>
        <family val="1"/>
      </rPr>
      <t>Tổng số lớp:</t>
    </r>
    <r>
      <rPr>
        <sz val="14"/>
        <rFont val="Times New Roman"/>
        <family val="1"/>
      </rPr>
      <t xml:space="preserve"> 23 lớp. </t>
    </r>
    <r>
      <rPr>
        <i/>
        <sz val="14"/>
        <rFont val="Times New Roman"/>
        <family val="1"/>
      </rPr>
      <t xml:space="preserve">Trong đó chia ra:                                                     </t>
    </r>
  </si>
  <si>
    <r>
      <rPr>
        <b/>
        <i/>
        <sz val="14"/>
        <rFont val="Times New Roman"/>
        <family val="1"/>
      </rPr>
      <t>Khối 11:</t>
    </r>
    <r>
      <rPr>
        <i/>
        <sz val="14"/>
        <rFont val="Times New Roman"/>
        <family val="1"/>
      </rPr>
      <t xml:space="preserve"> GDPT 07 lớp, GDTX 01 lớp.</t>
    </r>
  </si>
  <si>
    <t>Cần Đước, ngày      tháng 8 năm 2024</t>
  </si>
  <si>
    <t>Phân công chuyên môn (Dạy lớp)</t>
  </si>
  <si>
    <t>Kiêm nhiệm</t>
  </si>
  <si>
    <t>Tổng cộng số tiết dạy/tuần</t>
  </si>
  <si>
    <t xml:space="preserve"> HỌC KỲ 1</t>
  </si>
  <si>
    <t>Môn học có Chuyên đề học tập lựa chọn (03 cụm CĐ)</t>
  </si>
  <si>
    <t>Bố trí các môn học lớp 12_Chương trình GDPT 2018</t>
  </si>
  <si>
    <t>11B1, 11B2, 11B3</t>
  </si>
  <si>
    <t>12A1, 12A2</t>
  </si>
  <si>
    <t>121B1, 12B2</t>
  </si>
  <si>
    <t>12C1, 12C2</t>
  </si>
  <si>
    <t>12C3</t>
  </si>
  <si>
    <r>
      <t xml:space="preserve">Công việc kiêm nhiệm </t>
    </r>
    <r>
      <rPr>
        <b/>
        <sz val="10"/>
        <rFont val="Times New Roman"/>
        <family val="1"/>
      </rPr>
      <t>(TTCM, TPCM, BTĐTN, P.BTĐTN, CTCĐ, PCTCĐ, BCHCĐ, TTCĐ, TTND, TV, TB, VN, TDTT, C.Nhiệm lớp, TVTL...)</t>
    </r>
  </si>
  <si>
    <t>Dạy lớp (Môn dạy, HĐTNHN, GDĐP)</t>
  </si>
  <si>
    <t>Hiệu trưởng</t>
  </si>
  <si>
    <t>10A3, 10A4</t>
  </si>
  <si>
    <t>10A5</t>
  </si>
  <si>
    <t>Khối 10</t>
  </si>
  <si>
    <t>Khối 11</t>
  </si>
  <si>
    <t>Khối 12</t>
  </si>
  <si>
    <t>TTCM(3)</t>
  </si>
  <si>
    <t>TPCM(1)</t>
  </si>
  <si>
    <t>TTCM (3)</t>
  </si>
  <si>
    <t>TTCĐ (1)</t>
  </si>
  <si>
    <t>12C1(3), 10A5(4), 10C1(3), 10C2(3), 10C3(3)</t>
  </si>
  <si>
    <t>12B1(2), 11A1(3), 11B1(2), 10A5(3), 10A4(3); HĐ TNHN: 12B1(3).</t>
  </si>
  <si>
    <t>12B2(2), 10A1(3), 11B2(2), 11B3(2), 11C3(2); HĐ TNHN: 12B2(3).</t>
  </si>
  <si>
    <t>12A1(3), 12C3(2), 10A3(3), 10C1(2), 10C2(2); HĐ TNHN: 12A1 (3).</t>
  </si>
  <si>
    <t>12A1(3), 12C3(4), 11A1(3), 11B3(3), 11C2(4)</t>
  </si>
  <si>
    <t>12B1(3), 12C2(4), 11A2(3), 11B2(3), 11C1(4)</t>
  </si>
  <si>
    <t>Sử: 10A1(2), 10A2 (2), 10A3(2), 10A4(2), 10C1(3), 11C2(2),11C3(2), 12A1(2),
12A2(2), 12B1(2), 12B2(2), 12C1(3)</t>
  </si>
  <si>
    <t>Sử: 10A5(2), 10C2(3), 10C3(3), 11A1(1),11A2(1), 11B1(1), 11B2(1), 11B3(1), 11C1(2), 12C2(3), 12C3(3)</t>
  </si>
  <si>
    <t xml:space="preserve">TTCM(3) </t>
  </si>
  <si>
    <t>CN11C3(4)</t>
  </si>
  <si>
    <t>12A1(2), 12A2(2), 10A1(2)</t>
  </si>
  <si>
    <t>GDQP&amp;AN: 10A1(1), 10A2(1), 10A3(1), 10A4(1), 10A5(1), 10C1(1), 10C2(1), 11A1(1), 11A2(1), 11B1(1), 11B2(1), 11B3(1), 11C1(1), 11C2(1), 12A1(1), 12A2(1), 12B1(1), 12B2(1), 12C1(1), 12C2(1)</t>
  </si>
  <si>
    <t>CN10A1(4), TKHĐ(2)</t>
  </si>
  <si>
    <t>TPCM (1), CN10C2 (4)</t>
  </si>
  <si>
    <t>10C2: D.Phương</t>
  </si>
  <si>
    <t>12A1: T.Phương</t>
  </si>
  <si>
    <t>12B2: Nhàn</t>
  </si>
  <si>
    <t>12A2: Khanh</t>
  </si>
  <si>
    <t>11B2: Hà</t>
  </si>
  <si>
    <t>12C2: Hân</t>
  </si>
  <si>
    <t>CN12C1(4), BCHCĐ(1)</t>
  </si>
  <si>
    <t>12C1: Quân</t>
  </si>
  <si>
    <t>11C3: Lan</t>
  </si>
  <si>
    <t>11B3: Đào</t>
  </si>
  <si>
    <t>10C3: Vy</t>
  </si>
  <si>
    <t>11C1: Tiến</t>
  </si>
  <si>
    <t>10A1: Trân</t>
  </si>
  <si>
    <t>10A3: Thảo</t>
  </si>
  <si>
    <t>10A5: An</t>
  </si>
  <si>
    <t>11B1: Ngân</t>
  </si>
  <si>
    <t>CN10A5(4), PCT CĐ(3)</t>
  </si>
  <si>
    <t>HOẠT ĐỘNG TRẢI NGHIỆM HƯỚNG NGHIỆP</t>
  </si>
  <si>
    <t>12B1: Tâm</t>
  </si>
  <si>
    <t>12B2: Hà</t>
  </si>
  <si>
    <t>CN10C3(4)</t>
  </si>
  <si>
    <t>10C1: Vy</t>
  </si>
  <si>
    <t>Lý, Hóa, Sinh, Công nghệ (Trồng trọt)</t>
  </si>
  <si>
    <t>Lý, Hóa, Tin, Công nghệ (TK&amp;CN)</t>
  </si>
  <si>
    <t>Địa, GD KT&amp;PL, Tin, Công nghệ (TK&amp;CN)</t>
  </si>
  <si>
    <t>CN11B1(4)</t>
  </si>
  <si>
    <r>
      <t xml:space="preserve">12A1(4), </t>
    </r>
    <r>
      <rPr>
        <sz val="12"/>
        <color rgb="FFFF0000"/>
        <rFont val="Times New Roman"/>
        <family val="1"/>
      </rPr>
      <t>11A1(4)</t>
    </r>
    <r>
      <rPr>
        <sz val="12"/>
        <color theme="1"/>
        <rFont val="Times New Roman"/>
        <family val="1"/>
      </rPr>
      <t>, 11A2(4), 11B1(4), 11C2(3)</t>
    </r>
  </si>
  <si>
    <t>CN12C2(4)    
TTCĐ(1)</t>
  </si>
  <si>
    <t>Thỉnh giảng</t>
  </si>
  <si>
    <t xml:space="preserve">                       Hợp đồng theo NĐ 111: 02 bảo vệ.</t>
  </si>
  <si>
    <r>
      <rPr>
        <b/>
        <sz val="14"/>
        <rFont val="Times New Roman"/>
        <family val="1"/>
      </rPr>
      <t>Tổng số VC, NLĐ:</t>
    </r>
    <r>
      <rPr>
        <sz val="14"/>
        <rFont val="Times New Roman"/>
        <family val="1"/>
      </rPr>
      <t xml:space="preserve"> 47; trong đó: CBQL: 03; GV: 39; Nhân viên: 03, </t>
    </r>
  </si>
  <si>
    <t>12A2(3), 11A2(3), 10A2(3); HĐ TNHN: 12A2(3).</t>
  </si>
  <si>
    <t>CN12A2(4), V.NGHỆ(3)</t>
  </si>
  <si>
    <t>12C3: Xuân</t>
  </si>
  <si>
    <t>12B1: Dương</t>
  </si>
  <si>
    <t>10C1: Khoa</t>
  </si>
  <si>
    <t>10A4: Tân</t>
  </si>
  <si>
    <t>CN12C3(4)</t>
  </si>
  <si>
    <t>TTND(2), CN12B1(4)</t>
  </si>
  <si>
    <t>CN10C1(4)</t>
  </si>
  <si>
    <t>TTND(2), CN 12B1(4)</t>
  </si>
  <si>
    <t>TTCĐ(1), CN 10A4(4)</t>
  </si>
  <si>
    <t>10A2: Tràng (Thủy_Tuần 17)</t>
  </si>
  <si>
    <t>11B1(3), 11B2(3), 11B3(3), 11C1(3), 12B1(3), 12C1(3)</t>
  </si>
  <si>
    <t>TDTT(3), CN11C1(4)</t>
  </si>
  <si>
    <t>TVTL(4)</t>
  </si>
  <si>
    <t>11A1(3), 11A2(3), 11C2(3), 12A1(3), 12A2(3)</t>
  </si>
  <si>
    <r>
      <rPr>
        <sz val="12"/>
        <color rgb="FFFF0000"/>
        <rFont val="Times New Roman"/>
        <family val="1"/>
      </rPr>
      <t>CN10A2(4)</t>
    </r>
    <r>
      <rPr>
        <sz val="12"/>
        <rFont val="Times New Roman"/>
        <family val="1"/>
      </rPr>
      <t xml:space="preserve"> </t>
    </r>
  </si>
  <si>
    <r>
      <rPr>
        <sz val="12"/>
        <color rgb="FFFF0000"/>
        <rFont val="Times New Roman"/>
        <family val="1"/>
      </rPr>
      <t>10A1(2), 10A2(2), 10A3(2)</t>
    </r>
    <r>
      <rPr>
        <sz val="12"/>
        <color rgb="FF000000"/>
        <rFont val="Times New Roman"/>
        <family val="1"/>
      </rPr>
      <t xml:space="preserve">, 12A1(2), 12A2(2), 12B1(3), 12B2(3), </t>
    </r>
    <r>
      <rPr>
        <sz val="12"/>
        <color rgb="FFFF0000"/>
        <rFont val="Times New Roman"/>
        <family val="1"/>
      </rPr>
      <t>12C1(2), 12C2(2)</t>
    </r>
  </si>
  <si>
    <r>
      <t xml:space="preserve">10A4(2), 11A1(2), 11A2(2), </t>
    </r>
    <r>
      <rPr>
        <sz val="12"/>
        <color rgb="FFFF0000"/>
        <rFont val="Times New Roman"/>
        <family val="1"/>
      </rPr>
      <t>11B1(3), 11B2(3), 11B3(3)</t>
    </r>
    <r>
      <rPr>
        <sz val="12"/>
        <color rgb="FF000000"/>
        <rFont val="Times New Roman"/>
        <family val="1"/>
      </rPr>
      <t>, 11C1(2), 11C2(2)</t>
    </r>
  </si>
  <si>
    <t>Thỉnh giảng HK2 (02 GV)</t>
  </si>
  <si>
    <r>
      <t xml:space="preserve">11A1(3), </t>
    </r>
    <r>
      <rPr>
        <sz val="12"/>
        <rFont val="Times New Roman"/>
        <family val="1"/>
      </rPr>
      <t>11A2(3)</t>
    </r>
    <r>
      <rPr>
        <sz val="12"/>
        <color theme="1"/>
        <rFont val="Times New Roman"/>
        <family val="1"/>
      </rPr>
      <t xml:space="preserve">, 11C2(3), 12A1(3), 12A2(3), </t>
    </r>
    <r>
      <rPr>
        <sz val="12"/>
        <color rgb="FFFF0000"/>
        <rFont val="Times New Roman"/>
        <family val="1"/>
      </rPr>
      <t>12B2(3)</t>
    </r>
  </si>
  <si>
    <r>
      <t xml:space="preserve">10C1(3), 10C2(3), </t>
    </r>
    <r>
      <rPr>
        <sz val="12"/>
        <color rgb="FFFF0000"/>
        <rFont val="Times New Roman"/>
        <family val="1"/>
      </rPr>
      <t>12B2(3)</t>
    </r>
    <r>
      <rPr>
        <sz val="12"/>
        <color theme="1"/>
        <rFont val="Times New Roman"/>
        <family val="1"/>
      </rPr>
      <t xml:space="preserve">, </t>
    </r>
    <r>
      <rPr>
        <sz val="12"/>
        <rFont val="Times New Roman"/>
        <family val="1"/>
      </rPr>
      <t>12C2(3)</t>
    </r>
  </si>
  <si>
    <t>10A2: Triều</t>
  </si>
  <si>
    <r>
      <t xml:space="preserve">HĐ TNHN: </t>
    </r>
    <r>
      <rPr>
        <sz val="12"/>
        <color rgb="FFFF0000"/>
        <rFont val="Times New Roman"/>
        <family val="1"/>
      </rPr>
      <t>10A1(3)</t>
    </r>
    <r>
      <rPr>
        <sz val="12"/>
        <rFont val="Times New Roman"/>
        <family val="1"/>
      </rPr>
      <t>, 10A2(3)</t>
    </r>
  </si>
  <si>
    <t>10A1: Triều</t>
  </si>
  <si>
    <r>
      <t xml:space="preserve">TPCM(1), </t>
    </r>
    <r>
      <rPr>
        <sz val="12"/>
        <color rgb="FFFF0000"/>
        <rFont val="Times New Roman"/>
        <family val="1"/>
      </rPr>
      <t>CN10A2(4)</t>
    </r>
  </si>
  <si>
    <r>
      <t xml:space="preserve">10C1(2), 10C2(2), </t>
    </r>
    <r>
      <rPr>
        <sz val="12"/>
        <color rgb="FFFF0000"/>
        <rFont val="Times New Roman"/>
        <family val="1"/>
      </rPr>
      <t>10A1(2)</t>
    </r>
    <r>
      <rPr>
        <sz val="12"/>
        <color theme="1"/>
        <rFont val="Times New Roman"/>
        <family val="1"/>
      </rPr>
      <t xml:space="preserve">, 11C1(2), 11C2(2), </t>
    </r>
    <r>
      <rPr>
        <sz val="12"/>
        <color rgb="FF0070C0"/>
        <rFont val="Times New Roman"/>
        <family val="1"/>
      </rPr>
      <t>11A1(2)</t>
    </r>
    <r>
      <rPr>
        <sz val="12"/>
        <color theme="1"/>
        <rFont val="Times New Roman"/>
        <family val="1"/>
      </rPr>
      <t xml:space="preserve">, 12C1(2), 12C2(2), </t>
    </r>
    <r>
      <rPr>
        <sz val="12"/>
        <color rgb="FFFF0000"/>
        <rFont val="Times New Roman"/>
        <family val="1"/>
      </rPr>
      <t>12A1(2)</t>
    </r>
    <r>
      <rPr>
        <sz val="12"/>
        <color theme="1"/>
        <rFont val="Times New Roman"/>
        <family val="1"/>
      </rPr>
      <t>, 12A2(2)</t>
    </r>
  </si>
  <si>
    <r>
      <rPr>
        <sz val="12"/>
        <color rgb="FFFF0000"/>
        <rFont val="Times New Roman"/>
        <family val="1"/>
      </rPr>
      <t>10A2(2), 10A3(2)</t>
    </r>
    <r>
      <rPr>
        <sz val="12"/>
        <color theme="1"/>
        <rFont val="Times New Roman"/>
        <family val="1"/>
      </rPr>
      <t xml:space="preserve">, 10A4(2), 10A5(2), </t>
    </r>
    <r>
      <rPr>
        <sz val="12"/>
        <color rgb="FFFF0000"/>
        <rFont val="Times New Roman"/>
        <family val="1"/>
      </rPr>
      <t>11A2(2)</t>
    </r>
    <r>
      <rPr>
        <sz val="12"/>
        <color theme="1"/>
        <rFont val="Times New Roman"/>
        <family val="1"/>
      </rPr>
      <t>, 11B1(2), 11B2(2), 11B3(2), 12B1(2), 12B2(2)</t>
    </r>
  </si>
  <si>
    <t xml:space="preserve">CN11C2(4), TTCĐ(1) </t>
  </si>
  <si>
    <r>
      <t xml:space="preserve">11C2: </t>
    </r>
    <r>
      <rPr>
        <sz val="13"/>
        <rFont val="Times New Roman"/>
        <family val="1"/>
      </rPr>
      <t xml:space="preserve">Thoa </t>
    </r>
  </si>
  <si>
    <t>11A2: Thọ</t>
  </si>
  <si>
    <t>CN11A2(4), TP(1), TV(3)</t>
  </si>
  <si>
    <t>11A1(2), 11A2(2), 11C3(2), 10A2(2), 10A5(2), 10C3(2); HĐ TNHN: 11A2(3)</t>
  </si>
  <si>
    <t>BẢNG PHÂN CÔNG CHUYÊN MÔN NĂM HỌC 2024-2025</t>
  </si>
  <si>
    <t>CN: 11B1(2), 11B2(2), 11B3(2),10A5(2), 10C3(2); HĐTNHN: 11B1(3), 10A5(3)</t>
  </si>
  <si>
    <r>
      <t>Địa: 11C1(3), 11C2(3), 12C1(3), 12C3(3); GDĐP (T1</t>
    </r>
    <r>
      <rPr>
        <sz val="12"/>
        <color theme="1"/>
        <rFont val="Symbol"/>
        <family val="1"/>
        <charset val="2"/>
      </rPr>
      <t>®</t>
    </r>
    <r>
      <rPr>
        <sz val="12"/>
        <color theme="1"/>
        <rFont val="Times New Roman"/>
        <family val="1"/>
      </rPr>
      <t>T7): 11C1, 11C2, 12A1, 12A2, 12B1, 12C1, 12C3; HĐ TNHN 12C1(3), 12C3(3).</t>
    </r>
  </si>
  <si>
    <r>
      <t>Địa: 10C1(3), 10C2(3), 10C3(3), 11C3(3), 12C2(3); GDĐP (T1</t>
    </r>
    <r>
      <rPr>
        <sz val="12"/>
        <color theme="1"/>
        <rFont val="Symbol"/>
        <family val="1"/>
        <charset val="2"/>
      </rPr>
      <t>®</t>
    </r>
    <r>
      <rPr>
        <sz val="12"/>
        <color theme="1"/>
        <rFont val="Times New Roman"/>
        <family val="1"/>
      </rPr>
      <t>T5): 10A1, 10A2, 10A3, 10A4, 10A5, 10C1, 10C2, 10C3; GDĐP (T1</t>
    </r>
    <r>
      <rPr>
        <sz val="12"/>
        <color theme="1"/>
        <rFont val="Symbol"/>
        <family val="1"/>
        <charset val="2"/>
      </rPr>
      <t>®</t>
    </r>
    <r>
      <rPr>
        <sz val="12"/>
        <color theme="1"/>
        <rFont val="Times New Roman"/>
        <family val="1"/>
      </rPr>
      <t>T7): 11A1, 11A2, 11B1, 11B2, 11B3, 11C3, 12B2, 12C2; HĐ TNHN: 12C2 (3)</t>
    </r>
  </si>
  <si>
    <t>12C2: Hiện</t>
  </si>
  <si>
    <t>CN11B2(4), BCH CĐ (1)</t>
  </si>
  <si>
    <t>HIỆU TRƯỞNG</t>
  </si>
  <si>
    <t>TTCM (3), Tuần 1-4 lớp 12 dạy 2 tiết QP</t>
  </si>
  <si>
    <t xml:space="preserve">TTCM(3); </t>
  </si>
  <si>
    <r>
      <t xml:space="preserve">Hóa: 12A1(3), 12C1(2), 12C2(2), </t>
    </r>
    <r>
      <rPr>
        <sz val="12"/>
        <color rgb="FFFF0000"/>
        <rFont val="Times New Roman"/>
        <family val="1"/>
      </rPr>
      <t>12A2(3)</t>
    </r>
    <r>
      <rPr>
        <sz val="12"/>
        <color theme="1"/>
        <rFont val="Times New Roman"/>
        <family val="1"/>
      </rPr>
      <t xml:space="preserve">, 11A2(3), 11B1(3), </t>
    </r>
    <r>
      <rPr>
        <sz val="12"/>
        <color rgb="FF0070C0"/>
        <rFont val="Times New Roman"/>
        <family val="1"/>
      </rPr>
      <t>11A1(3)</t>
    </r>
  </si>
  <si>
    <r>
      <t>CN: 10A3(2), 10A4(2), 12B1(2), 12B2(2); HĐ TNHN: 10A3(3), 10A4(3),</t>
    </r>
    <r>
      <rPr>
        <sz val="12"/>
        <color rgb="FF0070C0"/>
        <rFont val="Times New Roman"/>
        <family val="1"/>
      </rPr>
      <t xml:space="preserve"> 11A1(3)</t>
    </r>
  </si>
  <si>
    <r>
      <rPr>
        <sz val="12"/>
        <color rgb="FF0070C0"/>
        <rFont val="Times New Roman"/>
        <family val="1"/>
      </rPr>
      <t>CN11A1 (4)</t>
    </r>
    <r>
      <rPr>
        <sz val="12"/>
        <color theme="1"/>
        <rFont val="Times New Roman"/>
        <family val="1"/>
      </rPr>
      <t xml:space="preserve">, TB(3), </t>
    </r>
  </si>
  <si>
    <t>11A1: Phong</t>
  </si>
  <si>
    <r>
      <t>K.10 (T6</t>
    </r>
    <r>
      <rPr>
        <sz val="12"/>
        <color theme="1"/>
        <rFont val="Symbol"/>
        <family val="1"/>
        <charset val="2"/>
      </rPr>
      <t>®</t>
    </r>
    <r>
      <rPr>
        <sz val="12"/>
        <color theme="1"/>
        <rFont val="Times New Roman"/>
        <family val="1"/>
      </rPr>
      <t xml:space="preserve">T9); K11, 12: T25,26,27,28 </t>
    </r>
  </si>
  <si>
    <r>
      <t>K.10 (T10</t>
    </r>
    <r>
      <rPr>
        <sz val="12"/>
        <color theme="1"/>
        <rFont val="Symbol"/>
        <family val="1"/>
        <charset val="2"/>
      </rPr>
      <t>®</t>
    </r>
    <r>
      <rPr>
        <sz val="12"/>
        <color theme="1"/>
        <rFont val="Times New Roman"/>
        <family val="1"/>
      </rPr>
      <t>T14); K11: (T8</t>
    </r>
    <r>
      <rPr>
        <sz val="12"/>
        <color theme="1"/>
        <rFont val="Symbol"/>
        <family val="1"/>
        <charset val="2"/>
      </rPr>
      <t>®</t>
    </r>
    <r>
      <rPr>
        <sz val="12"/>
        <color theme="1"/>
        <rFont val="Times New Roman"/>
        <family val="1"/>
      </rPr>
      <t>T11); K12: (T12</t>
    </r>
    <r>
      <rPr>
        <sz val="12"/>
        <color theme="1"/>
        <rFont val="Symbol"/>
        <family val="1"/>
        <charset val="2"/>
      </rPr>
      <t>®</t>
    </r>
    <r>
      <rPr>
        <sz val="12"/>
        <color theme="1"/>
        <rFont val="Times New Roman"/>
        <family val="1"/>
      </rPr>
      <t>T16)</t>
    </r>
  </si>
  <si>
    <r>
      <t xml:space="preserve">GDKTPL: 11C1(2), 11C2(2), 11C3(2), </t>
    </r>
    <r>
      <rPr>
        <sz val="12"/>
        <color rgb="FFFF0000"/>
        <rFont val="Times New Roman"/>
        <family val="1"/>
      </rPr>
      <t>12C2(2)</t>
    </r>
    <r>
      <rPr>
        <sz val="12"/>
        <color theme="1"/>
        <rFont val="Times New Roman"/>
        <family val="1"/>
      </rPr>
      <t>, 12C3(2); HĐ TNHN: 11B2(3), 11C2(3), 11C3(3); GDĐP (T12</t>
    </r>
    <r>
      <rPr>
        <sz val="12"/>
        <color theme="1"/>
        <rFont val="Symbol"/>
        <family val="1"/>
        <charset val="2"/>
      </rPr>
      <t>®</t>
    </r>
    <r>
      <rPr>
        <sz val="12"/>
        <color theme="1"/>
        <rFont val="Times New Roman"/>
        <family val="1"/>
      </rPr>
      <t>T17): 11A1, 11A2, 11B1, 11B2, 11B3, 11C1, 11C2, 11C3; (T8-13): 12C2, 12C3.</t>
    </r>
  </si>
  <si>
    <r>
      <t>GDKTPL: 10C1(2), 10C2(2), 10C3(2), 12C1(2); HĐ TNHN: 10C1(3), 10C2(3), 10C3(3); GDĐP (T15</t>
    </r>
    <r>
      <rPr>
        <sz val="12"/>
        <color theme="1"/>
        <rFont val="Symbol"/>
        <family val="1"/>
        <charset val="2"/>
      </rPr>
      <t>®</t>
    </r>
    <r>
      <rPr>
        <sz val="12"/>
        <color theme="1"/>
        <rFont val="Times New Roman"/>
        <family val="1"/>
      </rPr>
      <t>T18): 10A1, 10A2, 10A3, 10A4, 10A5, 10C1, 10C2, 10C3; GDĐP (T8</t>
    </r>
    <r>
      <rPr>
        <sz val="12"/>
        <color theme="1"/>
        <rFont val="Symbol"/>
        <family val="1"/>
        <charset val="2"/>
      </rPr>
      <t>®</t>
    </r>
    <r>
      <rPr>
        <sz val="12"/>
        <color theme="1"/>
        <rFont val="Times New Roman"/>
        <family val="1"/>
      </rPr>
      <t>T13): 12A1, 12A2, 12B1, 12B2, 12C1.</t>
    </r>
  </si>
  <si>
    <t>CN10A3(4),</t>
  </si>
  <si>
    <r>
      <rPr>
        <sz val="12"/>
        <color theme="9"/>
        <rFont val="Times New Roman"/>
        <family val="1"/>
      </rPr>
      <t>TTCĐ(1)</t>
    </r>
    <r>
      <rPr>
        <sz val="12"/>
        <color theme="1"/>
        <rFont val="Times New Roman"/>
        <family val="1"/>
      </rPr>
      <t>, CN10A4(4)</t>
    </r>
  </si>
  <si>
    <r>
      <t xml:space="preserve">CN12A1(4), </t>
    </r>
    <r>
      <rPr>
        <sz val="12"/>
        <color theme="9"/>
        <rFont val="Times New Roman"/>
        <family val="1"/>
      </rPr>
      <t>TTCĐ(1)</t>
    </r>
  </si>
  <si>
    <r>
      <t xml:space="preserve">CN12C2(4)
</t>
    </r>
    <r>
      <rPr>
        <sz val="12"/>
        <color theme="9"/>
        <rFont val="Times New Roman"/>
        <family val="1"/>
      </rPr>
      <t>TTCĐ(1)</t>
    </r>
  </si>
  <si>
    <r>
      <t xml:space="preserve">CN11C2(4), </t>
    </r>
    <r>
      <rPr>
        <sz val="12"/>
        <color theme="9"/>
        <rFont val="Times New Roman"/>
        <family val="1"/>
      </rPr>
      <t xml:space="preserve">TTCĐ(1) </t>
    </r>
  </si>
  <si>
    <t>HT (15)</t>
  </si>
  <si>
    <t>PHT (13)</t>
  </si>
  <si>
    <r>
      <t>Hóa: 12B1(3), 11C1(2), 1</t>
    </r>
    <r>
      <rPr>
        <sz val="12"/>
        <color rgb="FF0070C0"/>
        <rFont val="Times New Roman"/>
        <family val="1"/>
      </rPr>
      <t>1C2(2)</t>
    </r>
    <r>
      <rPr>
        <sz val="12"/>
        <color theme="1"/>
        <rFont val="Times New Roman"/>
        <family val="1"/>
      </rPr>
      <t xml:space="preserve">, 10C1(2), 10C2(2), </t>
    </r>
    <r>
      <rPr>
        <sz val="12"/>
        <color rgb="FFA20000"/>
        <rFont val="Times New Roman"/>
        <family val="1"/>
      </rPr>
      <t>10A2(3), 10A3(3)</t>
    </r>
    <r>
      <rPr>
        <sz val="12"/>
        <color theme="1"/>
        <rFont val="Times New Roman"/>
        <family val="1"/>
      </rPr>
      <t>.; HĐ TNHN: 11C1(3).</t>
    </r>
  </si>
  <si>
    <r>
      <rPr>
        <sz val="12"/>
        <color rgb="FFA20000"/>
        <rFont val="Times New Roman"/>
        <family val="1"/>
      </rPr>
      <t>CTCĐ(0), PHT (13)</t>
    </r>
    <r>
      <rPr>
        <sz val="12"/>
        <color theme="1"/>
        <rFont val="Times New Roman"/>
        <family val="1"/>
      </rPr>
      <t>, CN11B3(4)</t>
    </r>
  </si>
  <si>
    <t>BT ĐTN(12)</t>
  </si>
  <si>
    <r>
      <t xml:space="preserve">12C1(4), 10A1(3), 10A2(3), 10A3(3), 10A4(3), 10C2(4), </t>
    </r>
    <r>
      <rPr>
        <sz val="12"/>
        <color rgb="FFA20000"/>
        <rFont val="Times New Roman"/>
        <family val="1"/>
      </rPr>
      <t>10A5(3)</t>
    </r>
  </si>
  <si>
    <t>12A2(3), 12B2(3), 10C1(4)</t>
  </si>
  <si>
    <r>
      <t xml:space="preserve">11B1(3), 11C3(4), </t>
    </r>
    <r>
      <rPr>
        <sz val="12"/>
        <color rgb="FFA20000"/>
        <rFont val="Times New Roman"/>
        <family val="1"/>
      </rPr>
      <t>10C3(4)</t>
    </r>
  </si>
  <si>
    <t>CN10A3(4)</t>
  </si>
  <si>
    <r>
      <t xml:space="preserve">12C2(3), 11C3(3), 10A1(4), 10A3(4), </t>
    </r>
    <r>
      <rPr>
        <sz val="12"/>
        <color theme="5"/>
        <rFont val="Times New Roman"/>
        <family val="1"/>
      </rPr>
      <t>10A4(4)</t>
    </r>
  </si>
  <si>
    <r>
      <rPr>
        <sz val="12"/>
        <color theme="5"/>
        <rFont val="Times New Roman"/>
        <family val="1"/>
      </rPr>
      <t>PBT (6),</t>
    </r>
    <r>
      <rPr>
        <sz val="12"/>
        <color theme="1"/>
        <rFont val="Times New Roman"/>
        <family val="1"/>
      </rPr>
      <t xml:space="preserve"> CN12B2(4)</t>
    </r>
  </si>
  <si>
    <r>
      <t xml:space="preserve">Hóa: 12B2(3), 12C3(2), 10A4(3), 10A5(3), 11B2(3); </t>
    </r>
    <r>
      <rPr>
        <sz val="12"/>
        <color rgb="FF388600"/>
        <rFont val="Times New Roman"/>
        <family val="1"/>
      </rPr>
      <t>11B3(3),</t>
    </r>
  </si>
  <si>
    <r>
      <t xml:space="preserve">Hóa:   10A1(3), </t>
    </r>
    <r>
      <rPr>
        <sz val="12"/>
        <color rgb="FF388600"/>
        <rFont val="Times New Roman"/>
        <family val="1"/>
      </rPr>
      <t>HĐTNHN: 11B3(3).</t>
    </r>
  </si>
  <si>
    <t xml:space="preserve">12A2(4), 12B2(4), 10A2(4), </t>
  </si>
  <si>
    <r>
      <t xml:space="preserve">12B1(4), 12C3(3), 11B2(4), 11B3(4), </t>
    </r>
    <r>
      <rPr>
        <sz val="12"/>
        <color rgb="FF388600"/>
        <rFont val="Times New Roman"/>
        <family val="1"/>
      </rPr>
      <t>11C1(3)</t>
    </r>
  </si>
  <si>
    <t>Số tiết tăng ở HK1</t>
  </si>
  <si>
    <t>Dự kiến thời điểm cắt PCCM để không vượt quá 200t (tuần mấy?)</t>
  </si>
  <si>
    <t>Dự kiến tổng số tiết tăng cả 2 HK (không được vượt quá 200t)</t>
  </si>
  <si>
    <t>Dự kiến thỉnh giảng lớp nào- nếu có</t>
  </si>
  <si>
    <t>Số tiết dự kiến tăng ở HK2 (theo pccm dự kiến HK2)</t>
  </si>
  <si>
    <r>
      <rPr>
        <sz val="10"/>
        <color rgb="FFFF0000"/>
        <rFont val="Times New Roman"/>
        <family val="1"/>
      </rPr>
      <t>10A1(2), 10A2(2), 10A3(2)</t>
    </r>
    <r>
      <rPr>
        <sz val="10"/>
        <color rgb="FF000000"/>
        <rFont val="Times New Roman"/>
        <family val="1"/>
      </rPr>
      <t>, 12A1(2), 12A2(2), 12B1(3), 12B2(3), 12C1(2), 12C2(2)</t>
    </r>
  </si>
  <si>
    <t>10A3(2) từ tuần 30</t>
  </si>
  <si>
    <r>
      <t xml:space="preserve">Cô Thu hộ sản. Thỉnh giảng : 10A4(2), 11A1(2), 11A2(2),  11B1(3), 11B2(3), 11B3(3), 11C1(2), 11C2(2), </t>
    </r>
    <r>
      <rPr>
        <sz val="10"/>
        <color rgb="FFFF0000"/>
        <rFont val="Times New Roman"/>
        <family val="1"/>
      </rPr>
      <t>10A3(2) từ tuần 30</t>
    </r>
  </si>
  <si>
    <t>CN12A1(4), TTCĐ(1)</t>
  </si>
  <si>
    <r>
      <rPr>
        <sz val="12"/>
        <color indexed="8"/>
        <rFont val="Times New Roman"/>
        <family val="1"/>
      </rPr>
      <t>12B1(3), 12C2(4), 11A2(3), 11B2(3), 11C1(4)</t>
    </r>
    <r>
      <rPr>
        <sz val="12"/>
        <color rgb="FFFF0000"/>
        <rFont val="Times New Roman"/>
        <family val="1"/>
      </rPr>
      <t xml:space="preserve">
GDĐP T29 đến T35: 12B1, 12C2, 11C1</t>
    </r>
  </si>
  <si>
    <t>T29</t>
  </si>
  <si>
    <r>
      <rPr>
        <sz val="12"/>
        <color indexed="8"/>
        <rFont val="Times New Roman"/>
        <family val="1"/>
      </rPr>
      <t xml:space="preserve">12A2(3), 12B2(3), 10C1(4)
</t>
    </r>
    <r>
      <rPr>
        <sz val="12"/>
        <color rgb="FFFF0000"/>
        <rFont val="Times New Roman"/>
        <family val="1"/>
      </rPr>
      <t>GDĐP T29 đến T35: 12A2</t>
    </r>
  </si>
  <si>
    <r>
      <t xml:space="preserve">Địa: 10C1(3), 10C2(3), 10C3(3), 11C2(3), 11C3(3), 12C2(3); </t>
    </r>
    <r>
      <rPr>
        <sz val="12"/>
        <color rgb="FFFF0000"/>
        <rFont val="Times New Roman"/>
        <family val="1"/>
      </rPr>
      <t>HĐ TNHN 12C2(3): Từ tuần 19 đến tuần 29</t>
    </r>
  </si>
  <si>
    <t>Tuần 30</t>
  </si>
  <si>
    <t>Cắt tiết HĐ TNHN từ
 tuần 30 lớp 12C2 (3) cho giáo viên khác.</t>
  </si>
  <si>
    <r>
      <t xml:space="preserve">Địa: 11C1(3), 12C1(3), 12C3(3); HĐ TNHN 12C1(3), </t>
    </r>
    <r>
      <rPr>
        <sz val="12"/>
        <color rgb="FFFF0000"/>
        <rFont val="Times New Roman"/>
        <family val="1"/>
      </rPr>
      <t>HĐ TNHN 12C3(3): Từ tuần 19 đến tuần 32</t>
    </r>
  </si>
  <si>
    <t>Tuần 33</t>
  </si>
  <si>
    <t>Cắt tiết HĐ TNHN từ
 tuần 33 lớp 12C3 (3) cho giáo viên khác.</t>
  </si>
  <si>
    <r>
      <rPr>
        <sz val="12"/>
        <color rgb="FF0070C0"/>
        <rFont val="Times New Roman"/>
        <family val="1"/>
      </rPr>
      <t>CN11A1 (4)</t>
    </r>
    <r>
      <rPr>
        <sz val="12"/>
        <rFont val="Times New Roman"/>
        <family val="1"/>
      </rPr>
      <t>, TB(3), TP(1)</t>
    </r>
  </si>
  <si>
    <t>Trong HK2</t>
  </si>
  <si>
    <r>
      <t xml:space="preserve">Hóa: 12A1(3), 12C1(2), 12C2(2), </t>
    </r>
    <r>
      <rPr>
        <sz val="12"/>
        <color rgb="FFFF0000"/>
        <rFont val="Times New Roman"/>
        <family val="1"/>
      </rPr>
      <t>12A2(3)</t>
    </r>
    <r>
      <rPr>
        <sz val="12"/>
        <color theme="1"/>
        <rFont val="Times New Roman"/>
        <family val="1"/>
      </rPr>
      <t xml:space="preserve">, 11A2(3), 11B1(3), </t>
    </r>
    <r>
      <rPr>
        <sz val="12"/>
        <color rgb="FF0070C0"/>
        <rFont val="Times New Roman"/>
        <family val="1"/>
      </rPr>
      <t>11A1(3); 10A2(3) từ tuần 27</t>
    </r>
  </si>
  <si>
    <r>
      <t xml:space="preserve">Hóa: 12B2(3), 12C3(2), 10A4(3), 10A5(3), 11B2(3); </t>
    </r>
    <r>
      <rPr>
        <sz val="12"/>
        <color rgb="FF388600"/>
        <rFont val="Times New Roman"/>
        <family val="1"/>
      </rPr>
      <t>11B3(3),10A3(3) từ tuần 27</t>
    </r>
  </si>
  <si>
    <t>Cắt 10C2 từ tuần 19</t>
  </si>
  <si>
    <t>12B1(4), 12C3(3), 11B2(4), 11B3(4). 11C1(3)</t>
  </si>
  <si>
    <t>Nhận 11A1 8 tuần cuối</t>
  </si>
  <si>
    <t>12A2(4), 12B2(4), 10A2(4)</t>
  </si>
  <si>
    <t>CN12B2(4),PBT(6)</t>
  </si>
  <si>
    <r>
      <t>12C2(3), 11C3(3), 10A1(4), 10A3(4),</t>
    </r>
    <r>
      <rPr>
        <sz val="12"/>
        <color rgb="FFFF0000"/>
        <rFont val="Times New Roman"/>
        <family val="1"/>
      </rPr>
      <t xml:space="preserve"> 10A4(4),</t>
    </r>
  </si>
  <si>
    <t>12A1(4), 11A1(4), 11A2(4), 11B1(4), 11C2(3)</t>
  </si>
  <si>
    <t>Cắt 11A1 8 tuần cuối</t>
  </si>
  <si>
    <r>
      <t>11B1(3), 11C3(4), 10C3 (4t)</t>
    </r>
    <r>
      <rPr>
        <sz val="12"/>
        <color indexed="16"/>
        <rFont val="Times New Roman"/>
        <family val="1"/>
      </rPr>
      <t xml:space="preserve">
</t>
    </r>
  </si>
  <si>
    <t>CN: 10A3(2), 10A4(2), 12B1(2), 12B2(2); HĐ TNHN: 11A1(3)</t>
  </si>
  <si>
    <t>cắt 10A3(3), 10A4(3)  từ tuần 19</t>
  </si>
  <si>
    <t>CN: 11B1(2), 11B2(2), 11B3(2), 10A5(2), 10C3(2); HĐTNHN: 10A5(3)</t>
  </si>
  <si>
    <t>cắt HĐ TNHN 11B1  từ tuần 19</t>
  </si>
  <si>
    <r>
      <t>Hóa: 12B1(3), 11C1(2), 1</t>
    </r>
    <r>
      <rPr>
        <sz val="12"/>
        <color rgb="FF0070C0"/>
        <rFont val="Times New Roman"/>
        <family val="1"/>
      </rPr>
      <t>1C2(2)</t>
    </r>
    <r>
      <rPr>
        <sz val="12"/>
        <color theme="1"/>
        <rFont val="Times New Roman"/>
        <family val="1"/>
      </rPr>
      <t xml:space="preserve">, 10C1(2), 10C2(2), </t>
    </r>
    <r>
      <rPr>
        <sz val="12"/>
        <color rgb="FFA20000"/>
        <rFont val="Times New Roman"/>
        <family val="1"/>
      </rPr>
      <t>10A2(3), 10A3(3)</t>
    </r>
    <r>
      <rPr>
        <sz val="12"/>
        <color theme="1"/>
        <rFont val="Times New Roman"/>
        <family val="1"/>
      </rPr>
      <t>.</t>
    </r>
  </si>
  <si>
    <t>HĐ TNHN: 11C1(3) từ tuần 19</t>
  </si>
  <si>
    <t>GDKTPL: 11C1(2), 11C2(2), 11C3(2),  12C2 (2), 12C3(2); HĐ TNHN: 11C3(3).</t>
  </si>
  <si>
    <t>Tuần 19
Cắt 2 lớp Hoạt động
 trải nghiệm Hướng nghiệp 11C2, 11B2</t>
  </si>
  <si>
    <t>12C1(3), 10A5(4), 10C1(3), 10C2(3), 10C3(3); HĐ TNHN: 10C2(3)</t>
  </si>
  <si>
    <t>12B1(2), 11A1(3), 11B1(2), 10A5(3), 10A4(3); HĐ TNHN: 12B1(3), 10A4 (3), 11C1 (3) từ tuần 19 đến 27</t>
  </si>
  <si>
    <t>12A1(3), 12C3(2), 10A3(3), 10C1(2), 10C2(2); HĐ TNHN: 12A1 (3), 10A3 (3), 12C3(3) tuần 34,35</t>
  </si>
  <si>
    <t>12B2(2), 10A1(3), 11B2(2), 11B3(2), 11C3(2); HĐ TNHN: 12B2(3), 11B2 (3),12C2 (3) từ tuần 31 đến 35</t>
  </si>
  <si>
    <r>
      <rPr>
        <sz val="12"/>
        <color rgb="FFFF0000"/>
        <rFont val="Times New Roman"/>
        <family val="1"/>
      </rPr>
      <t xml:space="preserve"> 10A3(3), 10A4(3), 10A5(3)</t>
    </r>
    <r>
      <rPr>
        <sz val="12"/>
        <color theme="1"/>
        <rFont val="Times New Roman"/>
        <family val="1"/>
      </rPr>
      <t xml:space="preserve">, 10C1(3), 10C2(3), </t>
    </r>
    <r>
      <rPr>
        <sz val="12"/>
        <rFont val="Times New Roman"/>
        <family val="1"/>
      </rPr>
      <t>12C2(3)</t>
    </r>
  </si>
  <si>
    <r>
      <t xml:space="preserve"> </t>
    </r>
    <r>
      <rPr>
        <sz val="12"/>
        <color rgb="FFFF0000"/>
        <rFont val="Times New Roman"/>
        <family val="1"/>
      </rPr>
      <t>10A1(3), 10A2(3)</t>
    </r>
  </si>
  <si>
    <r>
      <t xml:space="preserve"> </t>
    </r>
    <r>
      <rPr>
        <sz val="10"/>
        <color theme="9" tint="-0.249977111117893"/>
        <rFont val="Times New Roman"/>
        <family val="1"/>
      </rPr>
      <t xml:space="preserve"> GDQP &amp;AN:</t>
    </r>
    <r>
      <rPr>
        <sz val="10"/>
        <color theme="1"/>
        <rFont val="Times New Roman"/>
        <family val="1"/>
      </rPr>
      <t xml:space="preserve"> 11A1(1), 11A2(1), 11B1(1), 11B2(1), 11B3(1), 11C1(1), 11C2(1)</t>
    </r>
  </si>
  <si>
    <t>vào giữa Tuần 16 ( TTCĐ)</t>
  </si>
  <si>
    <t>GDKTPL: 10C1(2), 10C2(2), 10C3(2), 12C1(2); HĐ TNHN: 10C1(3), 10C3(3).</t>
  </si>
  <si>
    <t>Tuyết Thơ</t>
  </si>
  <si>
    <t>10C2; D. Phương</t>
  </si>
  <si>
    <t>11C1: Tâm</t>
  </si>
  <si>
    <t>11C2: Khanh</t>
  </si>
  <si>
    <t>GD ĐP: 10A1,10A2,10A3,10A4,10C1,11C2,11C3, 12B1</t>
  </si>
  <si>
    <t>GD ĐP: 10A5, 10C2, 10C3, 11B3</t>
  </si>
  <si>
    <r>
      <t>Sử: 10A1(1), 10A2(1), 10A3(1), 10A4(1), 10C1(2), 11C2(3), 11C3(3), 12A1(1), 12A2(1), 12B1(1), 12B2(1), 12C1(2)   
GDDP (T19</t>
    </r>
    <r>
      <rPr>
        <sz val="12"/>
        <color theme="1"/>
        <rFont val="Symbol"/>
        <family val="1"/>
        <charset val="2"/>
      </rPr>
      <t>®</t>
    </r>
    <r>
      <rPr>
        <sz val="12"/>
        <color theme="1"/>
        <rFont val="Times New Roman"/>
        <family val="1"/>
      </rPr>
      <t>T24): 12A1(6), 12A2(6), 12B2(6), 12C1(6)</t>
    </r>
  </si>
  <si>
    <r>
      <t>Sử: 10A5(1), 10C2 (2), 10C3(2), 11A1(2), 11A2(2), 11B1(2), 11B2(2), 11B3(2), 11C1(3), 12C2(2), 12C3(2)  
 GDDP (T19</t>
    </r>
    <r>
      <rPr>
        <sz val="12"/>
        <color theme="1"/>
        <rFont val="Symbol"/>
        <family val="1"/>
        <charset val="2"/>
      </rPr>
      <t>®</t>
    </r>
    <r>
      <rPr>
        <sz val="12"/>
        <color theme="1"/>
        <rFont val="Times New Roman"/>
        <family val="1"/>
      </rPr>
      <t>T24): 11A1(6), 11A2(6), 11B1(6), 11B2(6), 11C1(6), 12C2(6), 12C3(6)</t>
    </r>
  </si>
  <si>
    <t>10A3: Phương</t>
  </si>
  <si>
    <t>10A4: Tâm</t>
  </si>
  <si>
    <t>12C3: Quân</t>
  </si>
  <si>
    <t>10A1(3), 10A2(3), 10A3(3), 10A4(3), 10A5(3); HĐTN 11B1 (3)</t>
  </si>
  <si>
    <t>11B1: Thủy</t>
  </si>
  <si>
    <t>10A4(2), 10A5(2), 11A2(2), 11B1(2), 11B2(2), 11B3(2), 12B1(2); Nhận lớp Tiến: 10A1(2), 11C1(2), 12C1(2)</t>
  </si>
  <si>
    <t>Nghỉ mổ chân</t>
  </si>
  <si>
    <t>Số tuần thay đổi</t>
  </si>
  <si>
    <r>
      <t>K.10 (T6</t>
    </r>
    <r>
      <rPr>
        <sz val="12"/>
        <color theme="1"/>
        <rFont val="Symbol"/>
        <family val="1"/>
        <charset val="2"/>
      </rPr>
      <t>®</t>
    </r>
    <r>
      <rPr>
        <sz val="12"/>
        <color theme="1"/>
        <rFont val="Times New Roman"/>
        <family val="1"/>
      </rPr>
      <t xml:space="preserve">T9); K11: T21- 25; K12: T25,26,27,28 </t>
    </r>
  </si>
  <si>
    <r>
      <t>K.10 (T10</t>
    </r>
    <r>
      <rPr>
        <sz val="12"/>
        <color theme="1"/>
        <rFont val="Symbol"/>
        <family val="1"/>
        <charset val="2"/>
      </rPr>
      <t>®</t>
    </r>
    <r>
      <rPr>
        <sz val="12"/>
        <color theme="1"/>
        <rFont val="Times New Roman"/>
        <family val="1"/>
      </rPr>
      <t>T14); K11: (T8</t>
    </r>
    <r>
      <rPr>
        <sz val="12"/>
        <color theme="1"/>
        <rFont val="Symbol"/>
        <family val="1"/>
        <charset val="2"/>
      </rPr>
      <t>®</t>
    </r>
    <r>
      <rPr>
        <sz val="12"/>
        <color theme="1"/>
        <rFont val="Times New Roman"/>
        <family val="1"/>
      </rPr>
      <t>T11); K12: (T14</t>
    </r>
    <r>
      <rPr>
        <sz val="12"/>
        <color theme="1"/>
        <rFont val="Symbol"/>
        <family val="1"/>
        <charset val="2"/>
      </rPr>
      <t>®</t>
    </r>
    <r>
      <rPr>
        <sz val="12"/>
        <color theme="1"/>
        <rFont val="Times New Roman"/>
        <family val="1"/>
      </rPr>
      <t>T18)</t>
    </r>
  </si>
  <si>
    <t>GDTC- GDQP AN</t>
  </si>
  <si>
    <t>GD ĐP:T25, T29; Văn: T34,35</t>
  </si>
  <si>
    <t>GDĐP T25 đến T35: 10C3, 10C1; GDĐP T29 đến T35: 11B1, 11C3, 11A2, 11B2; Văn (11B1 tuần 34,35)</t>
  </si>
  <si>
    <t>T25 và T29</t>
  </si>
  <si>
    <r>
      <t xml:space="preserve">12A1(3), 12C3(4), 11A1(3), 11B3(3), 11C2(4)
</t>
    </r>
    <r>
      <rPr>
        <sz val="12"/>
        <color rgb="FFFF0000"/>
        <rFont val="Times New Roman"/>
        <family val="1"/>
      </rPr>
      <t>GDĐP T25 đến T34: 10A1, 10A2, 10A3, 10A4, 10A5
GDĐP T29 đến T35: 12A1, 12B2, 12C3, 11A1, 11B3, 11C2</t>
    </r>
  </si>
  <si>
    <r>
      <t xml:space="preserve">12C1(4), 10A1(3), 10A2(3), 10A3(3), 10A4(3), 10C2(4), </t>
    </r>
    <r>
      <rPr>
        <sz val="12"/>
        <color indexed="16"/>
        <rFont val="Times New Roman"/>
        <family val="1"/>
      </rPr>
      <t>10A5(3)
GDĐP T25 đến T34: 10C2
GDĐP T29 đến T35: 12C1</t>
    </r>
  </si>
  <si>
    <t xml:space="preserve"> HỌC KỲ 2</t>
  </si>
  <si>
    <t>TTCM(3), CN 11B3 (4)</t>
  </si>
  <si>
    <t>CN12A2(4); BCH CĐ (1)</t>
  </si>
  <si>
    <t>CTCĐ(0), PHT (13)</t>
  </si>
  <si>
    <t xml:space="preserve"> GDTC: 10A2 (2T),10A3 (2T),11A1 (2T),11C2 (2T),12A1 (2T),12A2 (2T),12B2 (2T), Nhận lớp Tiến: 10C1(2),10C2(2), 12C2(2)</t>
  </si>
  <si>
    <t xml:space="preserve">  GDQP &amp;AN: 11A1(1), 11A2(1), 11B1(1), 11B2(1), 11B3(1), 11C1(1), 11C2(1); 10A1(1), 10A2(1), 10A3(1), 10A4(1), 10A5(1), 10C1(1), 10C2(1), nhận của En GDQP : 12A1 (1T),12A2 (1T),12B2 (1T), 12B1(1),12C1(1),12C2(1); </t>
  </si>
  <si>
    <t>Tin: 12A1(2), 12A2(2), 10A1(2), 10A2(2)</t>
  </si>
  <si>
    <t>11A1(2), 11A2(2), 11C3(2), 10A5(2), 10C3(2),  HĐ TNHN: 11A2(3)</t>
  </si>
  <si>
    <t>11B3: Giang</t>
  </si>
  <si>
    <t>Hóa:   10A1(3); HĐ TN HN: 11B3 (3)</t>
  </si>
  <si>
    <t>12A2(3), 11A2(3), 10A2(3); HĐ TNHN: 12A2(3), 11C2 (3),  11C1 (3) từ tuần 28 tới 35</t>
  </si>
  <si>
    <t>CN11C1(4); TVTL (4)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</si>
</sst>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0" x14ac:knownFonts="1"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sz val="10"/>
      <name val="Arial"/>
      <family val="2"/>
    </font>
    <font>
      <sz val="12"/>
      <name val="Times New Roman"/>
      <family val="1"/>
    </font>
    <font>
      <sz val="13"/>
      <name val="Arial"/>
      <family val="2"/>
    </font>
    <font>
      <sz val="13"/>
      <name val="Times New Roman"/>
      <family val="1"/>
    </font>
    <font>
      <b/>
      <sz val="13"/>
      <name val="Times New Roman"/>
      <family val="1"/>
    </font>
    <font>
      <b/>
      <sz val="13"/>
      <name val="Arial"/>
      <family val="2"/>
    </font>
    <font>
      <b/>
      <sz val="12"/>
      <name val="Arial"/>
      <family val="2"/>
    </font>
    <font>
      <sz val="10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i/>
      <sz val="12"/>
      <name val="Times New Roman"/>
      <family val="1"/>
    </font>
    <font>
      <i/>
      <sz val="11"/>
      <color theme="1"/>
      <name val="Times New Roman"/>
      <family val="1"/>
    </font>
    <font>
      <sz val="12"/>
      <color theme="1"/>
      <name val="Times New Roman"/>
      <family val="1"/>
    </font>
    <font>
      <sz val="13"/>
      <name val="Times New Roman"/>
      <family val="1"/>
      <charset val="163"/>
    </font>
    <font>
      <b/>
      <sz val="13"/>
      <name val="Times New Roman"/>
      <family val="1"/>
      <charset val="163"/>
    </font>
    <font>
      <sz val="14"/>
      <name val="Times New Roman"/>
      <family val="1"/>
    </font>
    <font>
      <b/>
      <sz val="14"/>
      <name val="Times New Roman"/>
      <family val="1"/>
    </font>
    <font>
      <i/>
      <sz val="14"/>
      <name val="Times New Roman"/>
      <family val="1"/>
    </font>
    <font>
      <sz val="10"/>
      <name val="Arial"/>
      <family val="2"/>
    </font>
    <font>
      <i/>
      <sz val="10"/>
      <name val="Arial"/>
      <family val="2"/>
    </font>
    <font>
      <b/>
      <i/>
      <sz val="14"/>
      <name val="Times New Roman"/>
      <family val="1"/>
    </font>
    <font>
      <sz val="12"/>
      <name val="Times New Roman"/>
      <family val="1"/>
      <charset val="163"/>
    </font>
    <font>
      <b/>
      <sz val="11"/>
      <color theme="1"/>
      <name val="Calibri"/>
      <family val="2"/>
      <scheme val="minor"/>
    </font>
    <font>
      <sz val="12"/>
      <color rgb="FF000000"/>
      <name val="Times New Roman"/>
      <family val="1"/>
    </font>
    <font>
      <b/>
      <sz val="12"/>
      <color theme="1"/>
      <name val="Times New Roman"/>
      <family val="1"/>
    </font>
    <font>
      <b/>
      <sz val="10"/>
      <name val="Arial"/>
      <family val="2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  <font>
      <b/>
      <sz val="13"/>
      <color rgb="FF000000"/>
      <name val="Times New Roman"/>
      <family val="1"/>
    </font>
    <font>
      <b/>
      <sz val="10"/>
      <name val="Times New Roman"/>
      <family val="1"/>
    </font>
    <font>
      <sz val="12"/>
      <color rgb="FFFF0000"/>
      <name val="Times New Roman"/>
      <family val="1"/>
    </font>
    <font>
      <sz val="12"/>
      <color rgb="FF0070C0"/>
      <name val="Times New Roman"/>
      <family val="1"/>
    </font>
    <font>
      <sz val="12"/>
      <color theme="1"/>
      <name val="Symbol"/>
      <family val="1"/>
      <charset val="2"/>
    </font>
    <font>
      <b/>
      <sz val="16"/>
      <name val="Times New Roman"/>
      <family val="1"/>
    </font>
    <font>
      <sz val="11"/>
      <name val="Times New Roman"/>
      <family val="1"/>
    </font>
    <font>
      <sz val="12"/>
      <color theme="9"/>
      <name val="Times New Roman"/>
      <family val="1"/>
    </font>
    <font>
      <sz val="12"/>
      <color rgb="FFA20000"/>
      <name val="Times New Roman"/>
      <family val="1"/>
    </font>
    <font>
      <sz val="12"/>
      <color theme="5"/>
      <name val="Times New Roman"/>
      <family val="1"/>
    </font>
    <font>
      <sz val="12"/>
      <color rgb="FF388600"/>
      <name val="Times New Roman"/>
      <family val="1"/>
    </font>
    <font>
      <sz val="12"/>
      <name val="Arial"/>
      <family val="2"/>
    </font>
    <font>
      <sz val="10"/>
      <color rgb="FF000000"/>
      <name val="Times New Roman"/>
      <family val="1"/>
    </font>
    <font>
      <sz val="10"/>
      <color rgb="FFFF0000"/>
      <name val="Times New Roman"/>
      <family val="1"/>
    </font>
    <font>
      <sz val="12"/>
      <color indexed="16"/>
      <name val="Times New Roman"/>
      <family val="1"/>
    </font>
    <font>
      <b/>
      <sz val="10"/>
      <color rgb="FFFF0000"/>
      <name val="Arial"/>
      <family val="2"/>
    </font>
    <font>
      <sz val="12"/>
      <color indexed="8"/>
      <name val="Times New Roman"/>
      <family val="1"/>
    </font>
    <font>
      <b/>
      <sz val="11"/>
      <color rgb="FFFF0000"/>
      <name val="Arial"/>
      <family val="2"/>
    </font>
    <font>
      <sz val="11"/>
      <name val="Arial"/>
      <family val="2"/>
    </font>
    <font>
      <sz val="12"/>
      <color theme="1"/>
      <name val="Times New Roman"/>
      <family val="1"/>
    </font>
    <font>
      <sz val="12"/>
      <name val="Times New Roman"/>
      <family val="1"/>
    </font>
    <font>
      <sz val="10"/>
      <name val="Arial"/>
      <family val="2"/>
    </font>
    <font>
      <sz val="14"/>
      <name val="Cambria"/>
      <family val="1"/>
      <charset val="163"/>
      <scheme val="major"/>
    </font>
    <font>
      <sz val="10"/>
      <color theme="1"/>
      <name val="Times New Roman"/>
      <family val="1"/>
    </font>
    <font>
      <sz val="10"/>
      <color theme="9" tint="-0.249977111117893"/>
      <name val="Times New Roman"/>
      <family val="1"/>
    </font>
    <font>
      <sz val="10"/>
      <color theme="1"/>
      <name val="Times New Roman"/>
      <family val="1"/>
    </font>
    <font>
      <sz val="9"/>
      <color rgb="FF0070C0"/>
      <name val="Times New Roman"/>
      <family val="1"/>
    </font>
    <font>
      <sz val="12"/>
      <name val="Cambria"/>
      <family val="1"/>
      <charset val="163"/>
      <scheme val="major"/>
    </font>
    <font>
      <sz val="10"/>
      <color theme="3"/>
      <name val="Times New Roman"/>
      <family val="1"/>
    </font>
    <font>
      <sz val="10"/>
      <color theme="9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D4D4D4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39997558519241921"/>
        <bgColor indexed="64"/>
      </patternFill>
    </fill>
  </fills>
  <borders count="6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double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rgb="FF000000"/>
      </right>
      <top style="double">
        <color indexed="64"/>
      </top>
      <bottom style="thin">
        <color rgb="FF000000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indexed="64"/>
      </left>
      <right style="thin">
        <color rgb="FF000000"/>
      </right>
      <top style="thin">
        <color rgb="FF000000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rgb="FF000000"/>
      </top>
      <bottom style="double">
        <color indexed="64"/>
      </bottom>
      <diagonal/>
    </border>
    <border>
      <left style="double">
        <color indexed="64"/>
      </left>
      <right style="thin">
        <color rgb="FF000000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rgb="FF000000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double">
        <color indexed="64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n">
        <color rgb="FF000000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</borders>
  <cellStyleXfs count="1">
    <xf numFmtId="0" fontId="0" fillId="0" borderId="0"/>
  </cellStyleXfs>
  <cellXfs count="538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4" fillId="0" borderId="0" xfId="0" applyFont="1"/>
    <xf numFmtId="0" fontId="5" fillId="0" borderId="0" xfId="0" applyFont="1"/>
    <xf numFmtId="0" fontId="7" fillId="0" borderId="0" xfId="0" applyFont="1"/>
    <xf numFmtId="0" fontId="8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0" fillId="0" borderId="0" xfId="0" applyFont="1"/>
    <xf numFmtId="0" fontId="21" fillId="0" borderId="0" xfId="0" applyFont="1"/>
    <xf numFmtId="0" fontId="19" fillId="0" borderId="0" xfId="0" applyFont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23" fillId="0" borderId="0" xfId="0" applyFont="1" applyAlignment="1">
      <alignment horizontal="left" vertical="center" wrapText="1"/>
    </xf>
    <xf numFmtId="0" fontId="27" fillId="0" borderId="0" xfId="0" applyFont="1"/>
    <xf numFmtId="0" fontId="20" fillId="0" borderId="0" xfId="0" applyFont="1" applyAlignment="1">
      <alignment vertical="center"/>
    </xf>
    <xf numFmtId="0" fontId="17" fillId="0" borderId="0" xfId="0" applyFont="1" applyAlignment="1">
      <alignment vertical="center" wrapText="1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center" wrapText="1"/>
    </xf>
    <xf numFmtId="0" fontId="29" fillId="0" borderId="4" xfId="0" applyFont="1" applyBorder="1" applyAlignment="1">
      <alignment vertical="center" wrapText="1"/>
    </xf>
    <xf numFmtId="0" fontId="29" fillId="0" borderId="5" xfId="0" applyFont="1" applyBorder="1" applyAlignment="1">
      <alignment vertical="center" wrapText="1"/>
    </xf>
    <xf numFmtId="0" fontId="23" fillId="0" borderId="0" xfId="0" applyFont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 wrapText="1"/>
    </xf>
    <xf numFmtId="0" fontId="2" fillId="0" borderId="0" xfId="0" applyFont="1" applyAlignment="1">
      <alignment vertical="center"/>
    </xf>
    <xf numFmtId="0" fontId="19" fillId="0" borderId="0" xfId="0" applyFont="1" applyAlignment="1">
      <alignment vertical="center" wrapText="1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3" fillId="0" borderId="18" xfId="0" applyFont="1" applyBorder="1" applyAlignment="1" applyProtection="1">
      <alignment horizontal="center" vertical="center"/>
      <protection locked="0"/>
    </xf>
    <xf numFmtId="0" fontId="3" fillId="0" borderId="8" xfId="0" applyFont="1" applyBorder="1" applyProtection="1">
      <protection locked="0"/>
    </xf>
    <xf numFmtId="0" fontId="3" fillId="0" borderId="25" xfId="0" applyFont="1" applyBorder="1" applyProtection="1">
      <protection locked="0"/>
    </xf>
    <xf numFmtId="0" fontId="3" fillId="0" borderId="3" xfId="0" applyFont="1" applyBorder="1" applyProtection="1">
      <protection locked="0"/>
    </xf>
    <xf numFmtId="0" fontId="14" fillId="0" borderId="26" xfId="0" applyFont="1" applyBorder="1" applyProtection="1">
      <protection locked="0"/>
    </xf>
    <xf numFmtId="0" fontId="14" fillId="0" borderId="3" xfId="0" applyFont="1" applyBorder="1" applyProtection="1">
      <protection locked="0"/>
    </xf>
    <xf numFmtId="0" fontId="14" fillId="0" borderId="12" xfId="0" applyFont="1" applyBorder="1" applyAlignment="1" applyProtection="1">
      <alignment horizontal="center" vertical="center"/>
      <protection locked="0"/>
    </xf>
    <xf numFmtId="0" fontId="14" fillId="0" borderId="17" xfId="0" applyFont="1" applyBorder="1" applyAlignment="1" applyProtection="1">
      <alignment horizontal="center" vertical="center"/>
      <protection locked="0"/>
    </xf>
    <xf numFmtId="0" fontId="1" fillId="0" borderId="10" xfId="0" applyFont="1" applyBorder="1" applyProtection="1">
      <protection locked="0"/>
    </xf>
    <xf numFmtId="0" fontId="3" fillId="0" borderId="10" xfId="0" applyFont="1" applyBorder="1" applyProtection="1">
      <protection locked="0"/>
    </xf>
    <xf numFmtId="0" fontId="14" fillId="0" borderId="24" xfId="0" applyFont="1" applyBorder="1" applyProtection="1">
      <protection locked="0"/>
    </xf>
    <xf numFmtId="0" fontId="14" fillId="0" borderId="10" xfId="0" applyFont="1" applyBorder="1" applyProtection="1">
      <protection locked="0"/>
    </xf>
    <xf numFmtId="0" fontId="3" fillId="0" borderId="10" xfId="0" applyFont="1" applyBorder="1" applyAlignment="1" applyProtection="1">
      <alignment vertical="center"/>
      <protection locked="0"/>
    </xf>
    <xf numFmtId="0" fontId="14" fillId="0" borderId="24" xfId="0" applyFont="1" applyBorder="1" applyAlignment="1" applyProtection="1">
      <alignment vertical="center"/>
      <protection locked="0"/>
    </xf>
    <xf numFmtId="0" fontId="14" fillId="0" borderId="10" xfId="0" applyFont="1" applyBorder="1" applyAlignment="1" applyProtection="1">
      <alignment vertical="center"/>
      <protection locked="0"/>
    </xf>
    <xf numFmtId="0" fontId="25" fillId="0" borderId="24" xfId="0" applyFont="1" applyBorder="1" applyProtection="1">
      <protection locked="0"/>
    </xf>
    <xf numFmtId="0" fontId="25" fillId="0" borderId="10" xfId="0" applyFont="1" applyBorder="1" applyProtection="1">
      <protection locked="0"/>
    </xf>
    <xf numFmtId="0" fontId="2" fillId="0" borderId="0" xfId="0" applyFont="1" applyProtection="1">
      <protection locked="0"/>
    </xf>
    <xf numFmtId="0" fontId="26" fillId="0" borderId="24" xfId="0" applyFont="1" applyBorder="1" applyProtection="1">
      <protection locked="0"/>
    </xf>
    <xf numFmtId="0" fontId="26" fillId="0" borderId="10" xfId="0" applyFont="1" applyBorder="1" applyProtection="1">
      <protection locked="0"/>
    </xf>
    <xf numFmtId="0" fontId="14" fillId="0" borderId="31" xfId="0" applyFont="1" applyBorder="1" applyAlignment="1" applyProtection="1">
      <alignment horizontal="center" vertical="center"/>
      <protection locked="0"/>
    </xf>
    <xf numFmtId="0" fontId="1" fillId="0" borderId="0" xfId="0" applyFont="1" applyProtection="1">
      <protection locked="0"/>
    </xf>
    <xf numFmtId="0" fontId="0" fillId="0" borderId="0" xfId="0" applyProtection="1">
      <protection locked="0"/>
    </xf>
    <xf numFmtId="0" fontId="3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9" fillId="0" borderId="0" xfId="0" applyFont="1" applyAlignment="1" applyProtection="1">
      <alignment horizontal="center"/>
      <protection locked="0"/>
    </xf>
    <xf numFmtId="0" fontId="9" fillId="0" borderId="0" xfId="0" applyFont="1" applyProtection="1">
      <protection locked="0"/>
    </xf>
    <xf numFmtId="0" fontId="1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3" fillId="0" borderId="11" xfId="0" applyFont="1" applyBorder="1"/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4" borderId="16" xfId="0" applyFont="1" applyFill="1" applyBorder="1"/>
    <xf numFmtId="0" fontId="3" fillId="0" borderId="17" xfId="0" applyFont="1" applyBorder="1" applyAlignment="1">
      <alignment horizontal="center" vertical="center"/>
    </xf>
    <xf numFmtId="0" fontId="38" fillId="4" borderId="17" xfId="0" applyFont="1" applyFill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8" xfId="0" applyFont="1" applyBorder="1"/>
    <xf numFmtId="0" fontId="3" fillId="0" borderId="25" xfId="0" applyFont="1" applyBorder="1"/>
    <xf numFmtId="0" fontId="3" fillId="0" borderId="34" xfId="0" applyFont="1" applyBorder="1"/>
    <xf numFmtId="0" fontId="14" fillId="0" borderId="26" xfId="0" applyFont="1" applyBorder="1"/>
    <xf numFmtId="0" fontId="14" fillId="0" borderId="3" xfId="0" applyFont="1" applyBorder="1"/>
    <xf numFmtId="0" fontId="14" fillId="0" borderId="33" xfId="0" applyFont="1" applyBorder="1"/>
    <xf numFmtId="0" fontId="14" fillId="0" borderId="43" xfId="0" applyFont="1" applyBorder="1" applyAlignment="1">
      <alignment vertical="center" wrapText="1"/>
    </xf>
    <xf numFmtId="0" fontId="14" fillId="0" borderId="12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25" fillId="5" borderId="44" xfId="0" applyFont="1" applyFill="1" applyBorder="1" applyAlignment="1">
      <alignment vertical="center" wrapText="1"/>
    </xf>
    <xf numFmtId="0" fontId="14" fillId="0" borderId="1" xfId="0" applyFont="1" applyBorder="1" applyAlignment="1">
      <alignment horizontal="center" vertical="center"/>
    </xf>
    <xf numFmtId="0" fontId="14" fillId="0" borderId="37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4" fillId="5" borderId="45" xfId="0" applyFont="1" applyFill="1" applyBorder="1" applyAlignment="1">
      <alignment vertical="center" wrapText="1"/>
    </xf>
    <xf numFmtId="0" fontId="14" fillId="4" borderId="1" xfId="0" applyFont="1" applyFill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4" borderId="45" xfId="0" applyFont="1" applyFill="1" applyBorder="1" applyAlignment="1">
      <alignment vertical="center"/>
    </xf>
    <xf numFmtId="0" fontId="14" fillId="0" borderId="46" xfId="0" applyFont="1" applyBorder="1" applyAlignment="1">
      <alignment vertical="center" wrapText="1"/>
    </xf>
    <xf numFmtId="0" fontId="14" fillId="0" borderId="17" xfId="0" applyFont="1" applyBorder="1" applyAlignment="1">
      <alignment horizontal="center" vertical="center"/>
    </xf>
    <xf numFmtId="0" fontId="14" fillId="0" borderId="29" xfId="0" applyFont="1" applyBorder="1" applyAlignment="1">
      <alignment horizontal="center" vertical="center"/>
    </xf>
    <xf numFmtId="0" fontId="14" fillId="0" borderId="34" xfId="0" applyFont="1" applyBorder="1" applyAlignment="1">
      <alignment horizontal="center" vertical="center"/>
    </xf>
    <xf numFmtId="0" fontId="14" fillId="0" borderId="24" xfId="0" applyFont="1" applyBorder="1"/>
    <xf numFmtId="0" fontId="14" fillId="0" borderId="10" xfId="0" applyFont="1" applyBorder="1"/>
    <xf numFmtId="0" fontId="14" fillId="0" borderId="11" xfId="0" applyFont="1" applyBorder="1" applyAlignment="1">
      <alignment vertical="center" wrapText="1"/>
    </xf>
    <xf numFmtId="0" fontId="14" fillId="0" borderId="14" xfId="0" applyFont="1" applyBorder="1" applyAlignment="1">
      <alignment vertical="center" wrapText="1"/>
    </xf>
    <xf numFmtId="0" fontId="14" fillId="0" borderId="36" xfId="0" applyFont="1" applyBorder="1" applyAlignment="1">
      <alignment horizontal="center" vertical="center"/>
    </xf>
    <xf numFmtId="0" fontId="14" fillId="0" borderId="16" xfId="0" applyFont="1" applyBorder="1" applyAlignment="1">
      <alignment vertical="center" wrapText="1"/>
    </xf>
    <xf numFmtId="0" fontId="14" fillId="0" borderId="53" xfId="0" applyFont="1" applyBorder="1" applyAlignment="1">
      <alignment horizontal="center" vertical="center"/>
    </xf>
    <xf numFmtId="0" fontId="14" fillId="0" borderId="24" xfId="0" applyFont="1" applyBorder="1" applyAlignment="1">
      <alignment vertical="center"/>
    </xf>
    <xf numFmtId="0" fontId="14" fillId="0" borderId="10" xfId="0" applyFont="1" applyBorder="1" applyAlignment="1">
      <alignment vertical="center"/>
    </xf>
    <xf numFmtId="0" fontId="14" fillId="0" borderId="12" xfId="0" applyFont="1" applyBorder="1" applyAlignment="1">
      <alignment horizontal="center" vertical="center" wrapText="1"/>
    </xf>
    <xf numFmtId="0" fontId="14" fillId="5" borderId="14" xfId="0" applyFont="1" applyFill="1" applyBorder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4" fillId="4" borderId="14" xfId="0" applyFont="1" applyFill="1" applyBorder="1" applyAlignment="1">
      <alignment vertical="center" wrapText="1"/>
    </xf>
    <xf numFmtId="0" fontId="25" fillId="0" borderId="24" xfId="0" applyFont="1" applyBorder="1"/>
    <xf numFmtId="0" fontId="25" fillId="0" borderId="10" xfId="0" applyFont="1" applyBorder="1"/>
    <xf numFmtId="0" fontId="25" fillId="0" borderId="11" xfId="0" applyFont="1" applyBorder="1" applyAlignment="1">
      <alignment vertical="center" wrapText="1"/>
    </xf>
    <xf numFmtId="0" fontId="25" fillId="0" borderId="12" xfId="0" applyFont="1" applyBorder="1" applyAlignment="1">
      <alignment horizontal="center" vertical="center" wrapText="1"/>
    </xf>
    <xf numFmtId="0" fontId="25" fillId="0" borderId="16" xfId="0" applyFont="1" applyBorder="1" applyAlignment="1">
      <alignment vertical="center" wrapText="1"/>
    </xf>
    <xf numFmtId="0" fontId="25" fillId="0" borderId="17" xfId="0" applyFont="1" applyBorder="1" applyAlignment="1">
      <alignment horizontal="center" vertical="center" wrapText="1"/>
    </xf>
    <xf numFmtId="0" fontId="14" fillId="0" borderId="21" xfId="0" applyFont="1" applyBorder="1" applyAlignment="1">
      <alignment vertical="center" wrapText="1"/>
    </xf>
    <xf numFmtId="0" fontId="14" fillId="0" borderId="22" xfId="0" applyFont="1" applyBorder="1" applyAlignment="1">
      <alignment horizontal="center" vertical="center"/>
    </xf>
    <xf numFmtId="0" fontId="14" fillId="4" borderId="26" xfId="0" applyFont="1" applyFill="1" applyBorder="1" applyAlignment="1">
      <alignment vertical="center" wrapText="1"/>
    </xf>
    <xf numFmtId="0" fontId="14" fillId="0" borderId="3" xfId="0" applyFont="1" applyBorder="1" applyAlignment="1">
      <alignment horizontal="center" vertical="center"/>
    </xf>
    <xf numFmtId="0" fontId="14" fillId="0" borderId="26" xfId="0" applyFont="1" applyBorder="1" applyAlignment="1">
      <alignment vertical="center" wrapText="1"/>
    </xf>
    <xf numFmtId="0" fontId="14" fillId="0" borderId="3" xfId="0" applyFont="1" applyBorder="1" applyAlignment="1">
      <alignment horizontal="center" vertical="center" wrapText="1"/>
    </xf>
    <xf numFmtId="0" fontId="3" fillId="0" borderId="47" xfId="0" applyFont="1" applyBorder="1" applyAlignment="1">
      <alignment vertical="center" wrapText="1"/>
    </xf>
    <xf numFmtId="0" fontId="14" fillId="0" borderId="22" xfId="0" applyFont="1" applyBorder="1" applyAlignment="1">
      <alignment horizontal="center" vertical="center" wrapText="1"/>
    </xf>
    <xf numFmtId="0" fontId="3" fillId="0" borderId="48" xfId="0" applyFont="1" applyBorder="1" applyAlignment="1">
      <alignment vertical="center" wrapText="1"/>
    </xf>
    <xf numFmtId="0" fontId="14" fillId="0" borderId="17" xfId="0" applyFont="1" applyBorder="1" applyAlignment="1">
      <alignment horizontal="center" vertical="center" wrapText="1"/>
    </xf>
    <xf numFmtId="0" fontId="14" fillId="0" borderId="27" xfId="0" applyFont="1" applyBorder="1" applyAlignment="1">
      <alignment horizontal="center" vertical="center" wrapText="1"/>
    </xf>
    <xf numFmtId="0" fontId="14" fillId="0" borderId="29" xfId="0" applyFont="1" applyBorder="1" applyAlignment="1">
      <alignment horizontal="center" vertical="center" wrapText="1"/>
    </xf>
    <xf numFmtId="0" fontId="26" fillId="0" borderId="24" xfId="0" applyFont="1" applyBorder="1"/>
    <xf numFmtId="0" fontId="26" fillId="0" borderId="10" xfId="0" applyFont="1" applyBorder="1"/>
    <xf numFmtId="0" fontId="14" fillId="3" borderId="11" xfId="0" applyFont="1" applyFill="1" applyBorder="1" applyAlignment="1">
      <alignment wrapText="1"/>
    </xf>
    <xf numFmtId="0" fontId="14" fillId="0" borderId="27" xfId="0" applyFont="1" applyBorder="1" applyAlignment="1">
      <alignment horizontal="center" vertical="center"/>
    </xf>
    <xf numFmtId="0" fontId="14" fillId="3" borderId="16" xfId="0" applyFont="1" applyFill="1" applyBorder="1" applyAlignment="1">
      <alignment vertical="center" wrapText="1"/>
    </xf>
    <xf numFmtId="0" fontId="14" fillId="0" borderId="11" xfId="0" applyFont="1" applyBorder="1" applyAlignment="1">
      <alignment wrapText="1"/>
    </xf>
    <xf numFmtId="0" fontId="9" fillId="0" borderId="12" xfId="0" applyFont="1" applyBorder="1" applyAlignment="1">
      <alignment vertical="center" wrapText="1"/>
    </xf>
    <xf numFmtId="0" fontId="14" fillId="0" borderId="35" xfId="0" applyFont="1" applyBorder="1" applyAlignment="1">
      <alignment horizontal="center" vertical="center"/>
    </xf>
    <xf numFmtId="0" fontId="14" fillId="0" borderId="14" xfId="0" applyFont="1" applyBorder="1" applyAlignment="1">
      <alignment wrapText="1"/>
    </xf>
    <xf numFmtId="0" fontId="14" fillId="0" borderId="16" xfId="0" applyFont="1" applyBorder="1" applyAlignment="1">
      <alignment horizontal="left" vertical="center" wrapText="1"/>
    </xf>
    <xf numFmtId="0" fontId="20" fillId="0" borderId="44" xfId="0" applyFont="1" applyBorder="1" applyAlignment="1">
      <alignment vertical="center"/>
    </xf>
    <xf numFmtId="0" fontId="14" fillId="0" borderId="31" xfId="0" applyFont="1" applyBorder="1" applyAlignment="1">
      <alignment horizontal="center" vertical="center"/>
    </xf>
    <xf numFmtId="0" fontId="14" fillId="0" borderId="16" xfId="0" applyFont="1" applyBorder="1" applyAlignment="1">
      <alignment wrapText="1"/>
    </xf>
    <xf numFmtId="0" fontId="14" fillId="0" borderId="30" xfId="0" applyFont="1" applyBorder="1" applyAlignment="1">
      <alignment wrapText="1"/>
    </xf>
    <xf numFmtId="0" fontId="14" fillId="0" borderId="32" xfId="0" applyFont="1" applyBorder="1" applyAlignment="1">
      <alignment horizontal="center" vertical="center"/>
    </xf>
    <xf numFmtId="0" fontId="14" fillId="3" borderId="16" xfId="0" applyFont="1" applyFill="1" applyBorder="1" applyAlignment="1">
      <alignment wrapText="1"/>
    </xf>
    <xf numFmtId="0" fontId="14" fillId="0" borderId="18" xfId="0" applyFont="1" applyBorder="1" applyAlignment="1">
      <alignment horizontal="center" vertical="center"/>
    </xf>
    <xf numFmtId="0" fontId="1" fillId="0" borderId="0" xfId="0" applyFont="1"/>
    <xf numFmtId="0" fontId="3" fillId="0" borderId="0" xfId="0" applyFont="1"/>
    <xf numFmtId="0" fontId="6" fillId="0" borderId="0" xfId="0" applyFont="1"/>
    <xf numFmtId="0" fontId="9" fillId="0" borderId="0" xfId="0" applyFont="1"/>
    <xf numFmtId="0" fontId="3" fillId="0" borderId="34" xfId="0" applyFont="1" applyBorder="1" applyAlignment="1" applyProtection="1">
      <alignment horizontal="center" vertical="center"/>
      <protection locked="0"/>
    </xf>
    <xf numFmtId="0" fontId="14" fillId="0" borderId="24" xfId="0" applyFont="1" applyBorder="1" applyAlignment="1" applyProtection="1">
      <alignment horizontal="left"/>
      <protection locked="0"/>
    </xf>
    <xf numFmtId="0" fontId="3" fillId="0" borderId="17" xfId="0" applyFont="1" applyBorder="1" applyAlignment="1" applyProtection="1">
      <alignment horizontal="left" vertical="center"/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14" fillId="0" borderId="30" xfId="0" applyFont="1" applyBorder="1" applyAlignment="1" applyProtection="1">
      <alignment horizontal="center" vertical="center"/>
      <protection locked="0"/>
    </xf>
    <xf numFmtId="0" fontId="3" fillId="0" borderId="31" xfId="0" applyFont="1" applyBorder="1" applyAlignment="1" applyProtection="1">
      <alignment horizontal="left" vertical="center"/>
      <protection locked="0"/>
    </xf>
    <xf numFmtId="0" fontId="3" fillId="0" borderId="31" xfId="0" applyFont="1" applyBorder="1" applyAlignment="1" applyProtection="1">
      <alignment horizontal="center"/>
      <protection locked="0"/>
    </xf>
    <xf numFmtId="0" fontId="3" fillId="0" borderId="12" xfId="0" applyFont="1" applyBorder="1" applyAlignment="1" applyProtection="1">
      <alignment horizontal="left" vertical="center"/>
      <protection locked="0"/>
    </xf>
    <xf numFmtId="0" fontId="3" fillId="0" borderId="12" xfId="0" applyFont="1" applyBorder="1" applyAlignment="1" applyProtection="1">
      <alignment horizontal="center"/>
      <protection locked="0"/>
    </xf>
    <xf numFmtId="0" fontId="3" fillId="0" borderId="13" xfId="0" applyFont="1" applyBorder="1" applyAlignment="1" applyProtection="1">
      <alignment horizontal="center"/>
      <protection locked="0"/>
    </xf>
    <xf numFmtId="0" fontId="3" fillId="0" borderId="17" xfId="0" applyFont="1" applyBorder="1" applyAlignment="1" applyProtection="1">
      <alignment horizontal="center"/>
      <protection locked="0"/>
    </xf>
    <xf numFmtId="0" fontId="3" fillId="0" borderId="18" xfId="0" applyFont="1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4" fillId="0" borderId="0" xfId="0" applyFont="1" applyProtection="1">
      <protection locked="0"/>
    </xf>
    <xf numFmtId="0" fontId="6" fillId="0" borderId="0" xfId="0" applyFont="1" applyAlignment="1" applyProtection="1">
      <alignment horizontal="center"/>
      <protection locked="0"/>
    </xf>
    <xf numFmtId="0" fontId="6" fillId="0" borderId="0" xfId="0" applyFont="1" applyAlignment="1" applyProtection="1">
      <alignment horizontal="left"/>
      <protection locked="0"/>
    </xf>
    <xf numFmtId="0" fontId="7" fillId="0" borderId="0" xfId="0" applyFont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left"/>
      <protection locked="0"/>
    </xf>
    <xf numFmtId="0" fontId="8" fillId="0" borderId="0" xfId="0" applyFont="1" applyProtection="1">
      <protection locked="0"/>
    </xf>
    <xf numFmtId="0" fontId="9" fillId="0" borderId="0" xfId="0" applyFont="1" applyAlignment="1" applyProtection="1">
      <alignment horizontal="left"/>
      <protection locked="0"/>
    </xf>
    <xf numFmtId="0" fontId="3" fillId="0" borderId="2" xfId="0" applyFont="1" applyBorder="1" applyAlignment="1" applyProtection="1">
      <alignment horizontal="center"/>
      <protection locked="0"/>
    </xf>
    <xf numFmtId="0" fontId="3" fillId="0" borderId="55" xfId="0" quotePrefix="1" applyFont="1" applyBorder="1" applyAlignment="1" applyProtection="1">
      <alignment horizontal="center" vertical="center"/>
      <protection locked="0"/>
    </xf>
    <xf numFmtId="0" fontId="3" fillId="0" borderId="55" xfId="0" quotePrefix="1" applyFont="1" applyBorder="1" applyAlignment="1" applyProtection="1">
      <alignment horizontal="center"/>
      <protection locked="0"/>
    </xf>
    <xf numFmtId="0" fontId="1" fillId="0" borderId="0" xfId="0" quotePrefix="1" applyFont="1" applyAlignment="1" applyProtection="1">
      <alignment horizontal="center"/>
      <protection locked="0"/>
    </xf>
    <xf numFmtId="0" fontId="2" fillId="0" borderId="1" xfId="0" applyFont="1" applyBorder="1" applyProtection="1">
      <protection locked="0"/>
    </xf>
    <xf numFmtId="0" fontId="27" fillId="0" borderId="1" xfId="0" applyFont="1" applyBorder="1" applyProtection="1">
      <protection locked="0"/>
    </xf>
    <xf numFmtId="0" fontId="20" fillId="0" borderId="1" xfId="0" applyFont="1" applyBorder="1" applyProtection="1">
      <protection locked="0"/>
    </xf>
    <xf numFmtId="0" fontId="2" fillId="0" borderId="8" xfId="0" applyFont="1" applyBorder="1" applyProtection="1">
      <protection locked="0"/>
    </xf>
    <xf numFmtId="0" fontId="2" fillId="0" borderId="17" xfId="0" applyFont="1" applyBorder="1" applyProtection="1">
      <protection locked="0"/>
    </xf>
    <xf numFmtId="0" fontId="2" fillId="0" borderId="32" xfId="0" applyFont="1" applyBorder="1" applyProtection="1">
      <protection locked="0"/>
    </xf>
    <xf numFmtId="0" fontId="3" fillId="0" borderId="61" xfId="0" quotePrefix="1" applyFont="1" applyBorder="1" applyAlignment="1" applyProtection="1">
      <alignment horizontal="center"/>
      <protection locked="0"/>
    </xf>
    <xf numFmtId="0" fontId="2" fillId="0" borderId="31" xfId="0" applyFont="1" applyBorder="1" applyProtection="1">
      <protection locked="0"/>
    </xf>
    <xf numFmtId="0" fontId="3" fillId="0" borderId="2" xfId="0" quotePrefix="1" applyFont="1" applyBorder="1" applyAlignment="1" applyProtection="1">
      <alignment horizontal="center" vertical="center"/>
      <protection locked="0"/>
    </xf>
    <xf numFmtId="0" fontId="3" fillId="0" borderId="61" xfId="0" quotePrefix="1" applyFont="1" applyBorder="1" applyAlignment="1" applyProtection="1">
      <alignment horizontal="center" vertical="center"/>
      <protection locked="0"/>
    </xf>
    <xf numFmtId="0" fontId="2" fillId="0" borderId="32" xfId="0" applyFont="1" applyBorder="1" applyAlignment="1" applyProtection="1">
      <alignment vertical="center"/>
      <protection locked="0"/>
    </xf>
    <xf numFmtId="0" fontId="3" fillId="0" borderId="61" xfId="0" applyFont="1" applyBorder="1" applyAlignment="1" applyProtection="1">
      <alignment horizontal="center"/>
      <protection locked="0"/>
    </xf>
    <xf numFmtId="0" fontId="0" fillId="0" borderId="32" xfId="0" applyBorder="1" applyProtection="1">
      <protection locked="0"/>
    </xf>
    <xf numFmtId="0" fontId="1" fillId="0" borderId="61" xfId="0" quotePrefix="1" applyFont="1" applyBorder="1" applyAlignment="1" applyProtection="1">
      <alignment horizontal="center"/>
      <protection locked="0"/>
    </xf>
    <xf numFmtId="0" fontId="27" fillId="0" borderId="32" xfId="0" applyFont="1" applyBorder="1" applyProtection="1">
      <protection locked="0"/>
    </xf>
    <xf numFmtId="0" fontId="3" fillId="0" borderId="51" xfId="0" quotePrefix="1" applyFont="1" applyBorder="1" applyAlignment="1" applyProtection="1">
      <alignment horizontal="center"/>
      <protection locked="0"/>
    </xf>
    <xf numFmtId="0" fontId="20" fillId="0" borderId="32" xfId="0" applyFont="1" applyBorder="1" applyAlignment="1" applyProtection="1">
      <alignment vertical="center"/>
      <protection locked="0"/>
    </xf>
    <xf numFmtId="0" fontId="20" fillId="0" borderId="8" xfId="0" applyFont="1" applyBorder="1" applyProtection="1">
      <protection locked="0"/>
    </xf>
    <xf numFmtId="0" fontId="20" fillId="0" borderId="32" xfId="0" applyFont="1" applyBorder="1" applyProtection="1">
      <protection locked="0"/>
    </xf>
    <xf numFmtId="0" fontId="1" fillId="0" borderId="42" xfId="0" applyFont="1" applyBorder="1" applyAlignment="1" applyProtection="1">
      <alignment horizontal="center" vertical="center" wrapText="1"/>
      <protection locked="0"/>
    </xf>
    <xf numFmtId="0" fontId="1" fillId="0" borderId="51" xfId="0" applyFont="1" applyBorder="1" applyAlignment="1" applyProtection="1">
      <alignment horizontal="center" vertical="center" wrapText="1"/>
      <protection locked="0"/>
    </xf>
    <xf numFmtId="0" fontId="1" fillId="2" borderId="6" xfId="0" applyFont="1" applyFill="1" applyBorder="1" applyAlignment="1" applyProtection="1">
      <alignment horizontal="center" vertical="center" wrapText="1"/>
      <protection locked="0"/>
    </xf>
    <xf numFmtId="0" fontId="1" fillId="2" borderId="33" xfId="0" applyFont="1" applyFill="1" applyBorder="1" applyAlignment="1" applyProtection="1">
      <alignment horizontal="center" vertical="center" wrapText="1"/>
      <protection locked="0"/>
    </xf>
    <xf numFmtId="0" fontId="1" fillId="2" borderId="14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15" xfId="0" applyFont="1" applyFill="1" applyBorder="1" applyAlignment="1" applyProtection="1">
      <alignment horizontal="center" vertical="center" wrapText="1"/>
      <protection locked="0"/>
    </xf>
    <xf numFmtId="0" fontId="1" fillId="2" borderId="26" xfId="0" applyFont="1" applyFill="1" applyBorder="1" applyAlignment="1" applyProtection="1">
      <alignment horizontal="center" vertical="center" wrapText="1"/>
      <protection locked="0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0" fontId="25" fillId="6" borderId="11" xfId="0" applyFont="1" applyFill="1" applyBorder="1" applyAlignment="1" applyProtection="1">
      <alignment horizontal="left" vertical="center" wrapText="1"/>
      <protection locked="0"/>
    </xf>
    <xf numFmtId="0" fontId="25" fillId="6" borderId="12" xfId="0" applyFont="1" applyFill="1" applyBorder="1" applyAlignment="1" applyProtection="1">
      <alignment horizontal="center" vertical="center" wrapText="1"/>
      <protection locked="0"/>
    </xf>
    <xf numFmtId="0" fontId="3" fillId="6" borderId="12" xfId="0" applyFont="1" applyFill="1" applyBorder="1" applyAlignment="1" applyProtection="1">
      <alignment horizontal="center" vertical="center"/>
      <protection locked="0"/>
    </xf>
    <xf numFmtId="0" fontId="3" fillId="6" borderId="13" xfId="0" applyFont="1" applyFill="1" applyBorder="1" applyAlignment="1" applyProtection="1">
      <alignment horizontal="center" vertical="center"/>
      <protection locked="0"/>
    </xf>
    <xf numFmtId="0" fontId="3" fillId="6" borderId="2" xfId="0" applyFont="1" applyFill="1" applyBorder="1" applyAlignment="1" applyProtection="1">
      <alignment horizontal="center" vertical="center"/>
      <protection locked="0"/>
    </xf>
    <xf numFmtId="0" fontId="2" fillId="6" borderId="8" xfId="0" applyFont="1" applyFill="1" applyBorder="1" applyProtection="1">
      <protection locked="0"/>
    </xf>
    <xf numFmtId="0" fontId="0" fillId="6" borderId="8" xfId="0" applyFill="1" applyBorder="1" applyProtection="1">
      <protection locked="0"/>
    </xf>
    <xf numFmtId="0" fontId="25" fillId="6" borderId="16" xfId="0" applyFont="1" applyFill="1" applyBorder="1" applyAlignment="1" applyProtection="1">
      <alignment horizontal="left" vertical="center" wrapText="1"/>
      <protection locked="0"/>
    </xf>
    <xf numFmtId="0" fontId="25" fillId="6" borderId="17" xfId="0" applyFont="1" applyFill="1" applyBorder="1" applyAlignment="1" applyProtection="1">
      <alignment horizontal="center" vertical="center" wrapText="1"/>
      <protection locked="0"/>
    </xf>
    <xf numFmtId="0" fontId="3" fillId="6" borderId="17" xfId="0" applyFont="1" applyFill="1" applyBorder="1" applyAlignment="1" applyProtection="1">
      <alignment horizontal="center" vertical="center"/>
      <protection locked="0"/>
    </xf>
    <xf numFmtId="0" fontId="3" fillId="6" borderId="34" xfId="0" applyFont="1" applyFill="1" applyBorder="1" applyAlignment="1" applyProtection="1">
      <alignment horizontal="center" vertical="center"/>
      <protection locked="0"/>
    </xf>
    <xf numFmtId="0" fontId="9" fillId="6" borderId="54" xfId="0" applyFont="1" applyFill="1" applyBorder="1" applyAlignment="1" applyProtection="1">
      <alignment horizontal="center" vertical="center" wrapText="1"/>
      <protection locked="0"/>
    </xf>
    <xf numFmtId="0" fontId="2" fillId="6" borderId="3" xfId="0" applyFont="1" applyFill="1" applyBorder="1" applyProtection="1">
      <protection locked="0"/>
    </xf>
    <xf numFmtId="0" fontId="0" fillId="6" borderId="3" xfId="0" applyFill="1" applyBorder="1" applyProtection="1">
      <protection locked="0"/>
    </xf>
    <xf numFmtId="0" fontId="14" fillId="6" borderId="11" xfId="0" applyFont="1" applyFill="1" applyBorder="1" applyAlignment="1" applyProtection="1">
      <alignment horizontal="left" vertical="center" wrapText="1"/>
      <protection locked="0"/>
    </xf>
    <xf numFmtId="0" fontId="14" fillId="6" borderId="12" xfId="0" applyFont="1" applyFill="1" applyBorder="1" applyAlignment="1" applyProtection="1">
      <alignment horizontal="center" vertical="center"/>
      <protection locked="0"/>
    </xf>
    <xf numFmtId="0" fontId="3" fillId="6" borderId="2" xfId="0" quotePrefix="1" applyFont="1" applyFill="1" applyBorder="1" applyAlignment="1" applyProtection="1">
      <alignment horizontal="center"/>
      <protection locked="0"/>
    </xf>
    <xf numFmtId="0" fontId="14" fillId="6" borderId="14" xfId="0" applyFont="1" applyFill="1" applyBorder="1" applyAlignment="1" applyProtection="1">
      <alignment horizontal="left" vertical="center" wrapText="1"/>
      <protection locked="0"/>
    </xf>
    <xf numFmtId="0" fontId="14" fillId="6" borderId="1" xfId="0" applyFont="1" applyFill="1" applyBorder="1" applyAlignment="1" applyProtection="1">
      <alignment horizontal="center" vertical="center"/>
      <protection locked="0"/>
    </xf>
    <xf numFmtId="0" fontId="3" fillId="6" borderId="1" xfId="0" applyFont="1" applyFill="1" applyBorder="1" applyAlignment="1" applyProtection="1">
      <alignment horizontal="center" vertical="center"/>
      <protection locked="0"/>
    </xf>
    <xf numFmtId="0" fontId="3" fillId="6" borderId="15" xfId="0" applyFont="1" applyFill="1" applyBorder="1" applyAlignment="1" applyProtection="1">
      <alignment horizontal="center" vertical="center"/>
      <protection locked="0"/>
    </xf>
    <xf numFmtId="0" fontId="3" fillId="6" borderId="5" xfId="0" quotePrefix="1" applyFont="1" applyFill="1" applyBorder="1" applyAlignment="1" applyProtection="1">
      <alignment horizontal="center"/>
      <protection locked="0"/>
    </xf>
    <xf numFmtId="0" fontId="2" fillId="6" borderId="1" xfId="0" applyFont="1" applyFill="1" applyBorder="1" applyProtection="1">
      <protection locked="0"/>
    </xf>
    <xf numFmtId="0" fontId="14" fillId="6" borderId="16" xfId="0" applyFont="1" applyFill="1" applyBorder="1" applyAlignment="1" applyProtection="1">
      <alignment horizontal="left" vertical="center" wrapText="1"/>
      <protection locked="0"/>
    </xf>
    <xf numFmtId="0" fontId="14" fillId="6" borderId="17" xfId="0" applyFont="1" applyFill="1" applyBorder="1" applyAlignment="1" applyProtection="1">
      <alignment horizontal="center" vertical="center"/>
      <protection locked="0"/>
    </xf>
    <xf numFmtId="0" fontId="3" fillId="6" borderId="54" xfId="0" quotePrefix="1" applyFont="1" applyFill="1" applyBorder="1" applyAlignment="1" applyProtection="1">
      <alignment horizontal="center" vertical="center"/>
      <protection locked="0"/>
    </xf>
    <xf numFmtId="0" fontId="46" fillId="6" borderId="21" xfId="0" applyFont="1" applyFill="1" applyBorder="1" applyAlignment="1">
      <alignment vertical="center" wrapText="1"/>
    </xf>
    <xf numFmtId="0" fontId="14" fillId="6" borderId="22" xfId="0" applyFont="1" applyFill="1" applyBorder="1" applyAlignment="1" applyProtection="1">
      <alignment horizontal="center" vertical="center"/>
      <protection locked="0"/>
    </xf>
    <xf numFmtId="0" fontId="3" fillId="6" borderId="22" xfId="0" applyFont="1" applyFill="1" applyBorder="1" applyAlignment="1" applyProtection="1">
      <alignment horizontal="center" vertical="center"/>
      <protection locked="0"/>
    </xf>
    <xf numFmtId="0" fontId="3" fillId="6" borderId="28" xfId="0" applyFont="1" applyFill="1" applyBorder="1" applyAlignment="1" applyProtection="1">
      <alignment horizontal="center" vertical="center"/>
      <protection locked="0"/>
    </xf>
    <xf numFmtId="0" fontId="47" fillId="6" borderId="64" xfId="0" applyFont="1" applyFill="1" applyBorder="1" applyProtection="1">
      <protection locked="0"/>
    </xf>
    <xf numFmtId="0" fontId="47" fillId="6" borderId="8" xfId="0" applyFont="1" applyFill="1" applyBorder="1" applyProtection="1">
      <protection locked="0"/>
    </xf>
    <xf numFmtId="0" fontId="48" fillId="6" borderId="8" xfId="0" applyFont="1" applyFill="1" applyBorder="1" applyProtection="1">
      <protection locked="0"/>
    </xf>
    <xf numFmtId="0" fontId="46" fillId="6" borderId="26" xfId="0" applyFont="1" applyFill="1" applyBorder="1" applyAlignment="1">
      <alignment vertical="center" wrapText="1"/>
    </xf>
    <xf numFmtId="0" fontId="14" fillId="6" borderId="3" xfId="0" applyFont="1" applyFill="1" applyBorder="1" applyAlignment="1" applyProtection="1">
      <alignment horizontal="center" vertical="center"/>
      <protection locked="0"/>
    </xf>
    <xf numFmtId="0" fontId="3" fillId="6" borderId="3" xfId="0" applyFont="1" applyFill="1" applyBorder="1" applyAlignment="1" applyProtection="1">
      <alignment horizontal="center" vertical="center"/>
      <protection locked="0"/>
    </xf>
    <xf numFmtId="0" fontId="14" fillId="6" borderId="10" xfId="0" applyFont="1" applyFill="1" applyBorder="1" applyAlignment="1" applyProtection="1">
      <alignment horizontal="center" vertical="center"/>
      <protection locked="0"/>
    </xf>
    <xf numFmtId="0" fontId="3" fillId="6" borderId="4" xfId="0" applyFont="1" applyFill="1" applyBorder="1" applyAlignment="1" applyProtection="1">
      <alignment horizontal="center" vertical="center"/>
      <protection locked="0"/>
    </xf>
    <xf numFmtId="0" fontId="3" fillId="6" borderId="1" xfId="0" quotePrefix="1" applyFont="1" applyFill="1" applyBorder="1" applyAlignment="1" applyProtection="1">
      <alignment horizontal="center"/>
      <protection locked="0"/>
    </xf>
    <xf numFmtId="0" fontId="47" fillId="6" borderId="6" xfId="0" applyFont="1" applyFill="1" applyBorder="1" applyProtection="1">
      <protection locked="0"/>
    </xf>
    <xf numFmtId="0" fontId="47" fillId="6" borderId="1" xfId="0" applyFont="1" applyFill="1" applyBorder="1" applyProtection="1">
      <protection locked="0"/>
    </xf>
    <xf numFmtId="0" fontId="48" fillId="6" borderId="1" xfId="0" applyFont="1" applyFill="1" applyBorder="1" applyProtection="1">
      <protection locked="0"/>
    </xf>
    <xf numFmtId="0" fontId="3" fillId="6" borderId="3" xfId="0" applyFont="1" applyFill="1" applyBorder="1" applyAlignment="1" applyProtection="1">
      <alignment horizontal="center" vertical="center" wrapText="1"/>
      <protection locked="0"/>
    </xf>
    <xf numFmtId="0" fontId="46" fillId="6" borderId="1" xfId="0" applyFont="1" applyFill="1" applyBorder="1" applyAlignment="1">
      <alignment vertical="center" wrapText="1"/>
    </xf>
    <xf numFmtId="0" fontId="3" fillId="6" borderId="37" xfId="0" applyFont="1" applyFill="1" applyBorder="1" applyAlignment="1" applyProtection="1">
      <alignment horizontal="center" vertical="center"/>
      <protection locked="0"/>
    </xf>
    <xf numFmtId="0" fontId="47" fillId="6" borderId="65" xfId="0" applyFont="1" applyFill="1" applyBorder="1" applyProtection="1">
      <protection locked="0"/>
    </xf>
    <xf numFmtId="0" fontId="48" fillId="6" borderId="3" xfId="0" applyFont="1" applyFill="1" applyBorder="1" applyProtection="1">
      <protection locked="0"/>
    </xf>
    <xf numFmtId="0" fontId="14" fillId="6" borderId="47" xfId="0" applyFont="1" applyFill="1" applyBorder="1" applyAlignment="1" applyProtection="1">
      <alignment horizontal="left" vertical="center" wrapText="1"/>
      <protection locked="0"/>
    </xf>
    <xf numFmtId="0" fontId="14" fillId="6" borderId="27" xfId="0" applyFont="1" applyFill="1" applyBorder="1" applyAlignment="1" applyProtection="1">
      <alignment horizontal="center" vertical="center" wrapText="1"/>
      <protection locked="0"/>
    </xf>
    <xf numFmtId="0" fontId="14" fillId="6" borderId="28" xfId="0" applyFont="1" applyFill="1" applyBorder="1" applyAlignment="1" applyProtection="1">
      <alignment horizontal="center" vertical="center" wrapText="1"/>
      <protection locked="0"/>
    </xf>
    <xf numFmtId="0" fontId="14" fillId="6" borderId="51" xfId="0" applyFont="1" applyFill="1" applyBorder="1" applyAlignment="1" applyProtection="1">
      <alignment horizontal="left" vertical="center" wrapText="1"/>
      <protection locked="0"/>
    </xf>
    <xf numFmtId="0" fontId="14" fillId="6" borderId="29" xfId="0" applyFont="1" applyFill="1" applyBorder="1" applyAlignment="1" applyProtection="1">
      <alignment horizontal="center" vertical="center" wrapText="1"/>
      <protection locked="0"/>
    </xf>
    <xf numFmtId="0" fontId="9" fillId="6" borderId="0" xfId="0" quotePrefix="1" applyFont="1" applyFill="1" applyAlignment="1" applyProtection="1">
      <alignment horizontal="center" vertical="center"/>
      <protection locked="0"/>
    </xf>
    <xf numFmtId="0" fontId="45" fillId="6" borderId="8" xfId="0" applyFont="1" applyFill="1" applyBorder="1" applyProtection="1">
      <protection locked="0"/>
    </xf>
    <xf numFmtId="0" fontId="45" fillId="6" borderId="8" xfId="0" applyFont="1" applyFill="1" applyBorder="1" applyAlignment="1" applyProtection="1">
      <alignment wrapText="1"/>
      <protection locked="0"/>
    </xf>
    <xf numFmtId="0" fontId="9" fillId="6" borderId="55" xfId="0" quotePrefix="1" applyFont="1" applyFill="1" applyBorder="1" applyAlignment="1" applyProtection="1">
      <alignment horizontal="center" vertical="center"/>
      <protection locked="0"/>
    </xf>
    <xf numFmtId="0" fontId="45" fillId="6" borderId="1" xfId="0" applyFont="1" applyFill="1" applyBorder="1" applyProtection="1">
      <protection locked="0"/>
    </xf>
    <xf numFmtId="0" fontId="45" fillId="6" borderId="1" xfId="0" applyFont="1" applyFill="1" applyBorder="1" applyAlignment="1" applyProtection="1">
      <alignment wrapText="1"/>
      <protection locked="0"/>
    </xf>
    <xf numFmtId="0" fontId="9" fillId="6" borderId="51" xfId="0" applyFont="1" applyFill="1" applyBorder="1" applyAlignment="1" applyProtection="1">
      <alignment horizontal="center"/>
      <protection locked="0"/>
    </xf>
    <xf numFmtId="0" fontId="45" fillId="6" borderId="17" xfId="0" applyFont="1" applyFill="1" applyBorder="1" applyProtection="1">
      <protection locked="0"/>
    </xf>
    <xf numFmtId="0" fontId="45" fillId="6" borderId="17" xfId="0" applyFont="1" applyFill="1" applyBorder="1" applyAlignment="1" applyProtection="1">
      <alignment wrapText="1"/>
      <protection locked="0"/>
    </xf>
    <xf numFmtId="0" fontId="14" fillId="7" borderId="11" xfId="0" applyFont="1" applyFill="1" applyBorder="1" applyAlignment="1" applyProtection="1">
      <alignment horizontal="left" vertical="center" wrapText="1"/>
      <protection locked="0"/>
    </xf>
    <xf numFmtId="0" fontId="14" fillId="7" borderId="12" xfId="0" applyFont="1" applyFill="1" applyBorder="1" applyAlignment="1" applyProtection="1">
      <alignment horizontal="center" vertical="center"/>
      <protection locked="0"/>
    </xf>
    <xf numFmtId="0" fontId="3" fillId="7" borderId="12" xfId="0" applyFont="1" applyFill="1" applyBorder="1" applyAlignment="1" applyProtection="1">
      <alignment horizontal="center" vertical="center"/>
      <protection locked="0"/>
    </xf>
    <xf numFmtId="0" fontId="3" fillId="7" borderId="13" xfId="0" applyFont="1" applyFill="1" applyBorder="1" applyAlignment="1" applyProtection="1">
      <alignment horizontal="center" vertical="center"/>
      <protection locked="0"/>
    </xf>
    <xf numFmtId="0" fontId="3" fillId="7" borderId="2" xfId="0" quotePrefix="1" applyFont="1" applyFill="1" applyBorder="1" applyAlignment="1" applyProtection="1">
      <alignment horizontal="center" vertical="center"/>
      <protection locked="0"/>
    </xf>
    <xf numFmtId="0" fontId="2" fillId="7" borderId="8" xfId="0" applyFont="1" applyFill="1" applyBorder="1" applyProtection="1">
      <protection locked="0"/>
    </xf>
    <xf numFmtId="0" fontId="14" fillId="7" borderId="16" xfId="0" applyFont="1" applyFill="1" applyBorder="1" applyAlignment="1" applyProtection="1">
      <alignment horizontal="left" vertical="center" wrapText="1"/>
      <protection locked="0"/>
    </xf>
    <xf numFmtId="0" fontId="14" fillId="7" borderId="17" xfId="0" applyFont="1" applyFill="1" applyBorder="1" applyAlignment="1" applyProtection="1">
      <alignment horizontal="center" vertical="center"/>
      <protection locked="0"/>
    </xf>
    <xf numFmtId="0" fontId="3" fillId="7" borderId="17" xfId="0" applyFont="1" applyFill="1" applyBorder="1" applyAlignment="1" applyProtection="1">
      <alignment horizontal="center" vertical="center"/>
      <protection locked="0"/>
    </xf>
    <xf numFmtId="0" fontId="14" fillId="7" borderId="53" xfId="0" applyFont="1" applyFill="1" applyBorder="1" applyAlignment="1" applyProtection="1">
      <alignment horizontal="center" vertical="center"/>
      <protection locked="0"/>
    </xf>
    <xf numFmtId="0" fontId="3" fillId="7" borderId="34" xfId="0" applyFont="1" applyFill="1" applyBorder="1" applyAlignment="1" applyProtection="1">
      <alignment horizontal="center" vertical="center"/>
      <protection locked="0"/>
    </xf>
    <xf numFmtId="0" fontId="3" fillId="7" borderId="54" xfId="0" quotePrefix="1" applyFont="1" applyFill="1" applyBorder="1" applyAlignment="1" applyProtection="1">
      <alignment horizontal="center" vertical="center"/>
      <protection locked="0"/>
    </xf>
    <xf numFmtId="0" fontId="2" fillId="7" borderId="3" xfId="0" applyFont="1" applyFill="1" applyBorder="1" applyProtection="1">
      <protection locked="0"/>
    </xf>
    <xf numFmtId="0" fontId="49" fillId="7" borderId="22" xfId="0" applyFont="1" applyFill="1" applyBorder="1" applyAlignment="1" applyProtection="1">
      <alignment horizontal="center" vertical="center" wrapText="1"/>
      <protection locked="0"/>
    </xf>
    <xf numFmtId="0" fontId="50" fillId="7" borderId="22" xfId="0" applyFont="1" applyFill="1" applyBorder="1" applyAlignment="1" applyProtection="1">
      <alignment horizontal="left" vertical="center"/>
      <protection locked="0"/>
    </xf>
    <xf numFmtId="0" fontId="49" fillId="7" borderId="12" xfId="0" applyFont="1" applyFill="1" applyBorder="1" applyAlignment="1" applyProtection="1">
      <alignment horizontal="center" vertical="center" wrapText="1"/>
      <protection locked="0"/>
    </xf>
    <xf numFmtId="0" fontId="50" fillId="7" borderId="13" xfId="0" applyFont="1" applyFill="1" applyBorder="1" applyAlignment="1" applyProtection="1">
      <alignment horizontal="center" vertical="center"/>
      <protection locked="0"/>
    </xf>
    <xf numFmtId="0" fontId="51" fillId="7" borderId="8" xfId="0" applyFont="1" applyFill="1" applyBorder="1" applyProtection="1">
      <protection locked="0"/>
    </xf>
    <xf numFmtId="0" fontId="49" fillId="7" borderId="16" xfId="0" applyFont="1" applyFill="1" applyBorder="1" applyAlignment="1" applyProtection="1">
      <alignment horizontal="left" vertical="center" wrapText="1"/>
      <protection locked="0"/>
    </xf>
    <xf numFmtId="0" fontId="49" fillId="7" borderId="17" xfId="0" applyFont="1" applyFill="1" applyBorder="1" applyAlignment="1" applyProtection="1">
      <alignment horizontal="center" vertical="center" wrapText="1"/>
      <protection locked="0"/>
    </xf>
    <xf numFmtId="0" fontId="50" fillId="7" borderId="17" xfId="0" applyFont="1" applyFill="1" applyBorder="1" applyAlignment="1" applyProtection="1">
      <alignment horizontal="left" vertical="center"/>
      <protection locked="0"/>
    </xf>
    <xf numFmtId="0" fontId="50" fillId="7" borderId="34" xfId="0" applyFont="1" applyFill="1" applyBorder="1" applyAlignment="1" applyProtection="1">
      <alignment horizontal="center" vertical="center"/>
      <protection locked="0"/>
    </xf>
    <xf numFmtId="0" fontId="51" fillId="7" borderId="3" xfId="0" applyFont="1" applyFill="1" applyBorder="1" applyProtection="1">
      <protection locked="0"/>
    </xf>
    <xf numFmtId="0" fontId="50" fillId="7" borderId="2" xfId="0" applyFont="1" applyFill="1" applyBorder="1" applyAlignment="1" applyProtection="1">
      <alignment horizontal="center" vertical="center"/>
      <protection locked="0"/>
    </xf>
    <xf numFmtId="0" fontId="50" fillId="7" borderId="54" xfId="0" applyFont="1" applyFill="1" applyBorder="1" applyAlignment="1" applyProtection="1">
      <alignment horizontal="center" vertical="center"/>
      <protection locked="0"/>
    </xf>
    <xf numFmtId="0" fontId="50" fillId="7" borderId="15" xfId="0" applyFont="1" applyFill="1" applyBorder="1" applyAlignment="1" applyProtection="1">
      <alignment horizontal="center" vertical="center"/>
      <protection locked="0"/>
    </xf>
    <xf numFmtId="0" fontId="50" fillId="7" borderId="5" xfId="0" applyFont="1" applyFill="1" applyBorder="1" applyAlignment="1" applyProtection="1">
      <alignment horizontal="center" vertical="center"/>
      <protection locked="0"/>
    </xf>
    <xf numFmtId="0" fontId="51" fillId="7" borderId="1" xfId="0" applyFont="1" applyFill="1" applyBorder="1" applyProtection="1">
      <protection locked="0"/>
    </xf>
    <xf numFmtId="0" fontId="50" fillId="7" borderId="36" xfId="0" applyFont="1" applyFill="1" applyBorder="1" applyAlignment="1" applyProtection="1">
      <alignment horizontal="center" vertical="center"/>
      <protection locked="0"/>
    </xf>
    <xf numFmtId="0" fontId="51" fillId="7" borderId="0" xfId="0" applyFont="1" applyFill="1" applyAlignment="1" applyProtection="1">
      <alignment vertical="center"/>
      <protection locked="0"/>
    </xf>
    <xf numFmtId="0" fontId="50" fillId="7" borderId="59" xfId="0" applyFont="1" applyFill="1" applyBorder="1" applyAlignment="1" applyProtection="1">
      <alignment horizontal="center" vertical="center"/>
      <protection locked="0"/>
    </xf>
    <xf numFmtId="0" fontId="50" fillId="7" borderId="58" xfId="0" applyFont="1" applyFill="1" applyBorder="1" applyAlignment="1" applyProtection="1">
      <alignment horizontal="center" vertical="center"/>
      <protection locked="0"/>
    </xf>
    <xf numFmtId="0" fontId="51" fillId="7" borderId="31" xfId="0" applyFont="1" applyFill="1" applyBorder="1" applyProtection="1">
      <protection locked="0"/>
    </xf>
    <xf numFmtId="0" fontId="51" fillId="7" borderId="32" xfId="0" applyFont="1" applyFill="1" applyBorder="1" applyAlignment="1" applyProtection="1">
      <alignment vertical="center"/>
      <protection locked="0"/>
    </xf>
    <xf numFmtId="0" fontId="49" fillId="7" borderId="31" xfId="0" applyFont="1" applyFill="1" applyBorder="1" applyAlignment="1" applyProtection="1">
      <alignment horizontal="center" vertical="center"/>
      <protection locked="0"/>
    </xf>
    <xf numFmtId="0" fontId="50" fillId="7" borderId="0" xfId="0" applyFont="1" applyFill="1" applyAlignment="1" applyProtection="1">
      <alignment horizontal="center" vertical="center"/>
      <protection locked="0"/>
    </xf>
    <xf numFmtId="0" fontId="51" fillId="7" borderId="10" xfId="0" applyFont="1" applyFill="1" applyBorder="1" applyProtection="1">
      <protection locked="0"/>
    </xf>
    <xf numFmtId="0" fontId="14" fillId="7" borderId="14" xfId="0" applyFont="1" applyFill="1" applyBorder="1" applyAlignment="1" applyProtection="1">
      <alignment vertical="center" wrapText="1"/>
      <protection locked="0"/>
    </xf>
    <xf numFmtId="0" fontId="14" fillId="7" borderId="1" xfId="0" applyFont="1" applyFill="1" applyBorder="1" applyAlignment="1" applyProtection="1">
      <alignment horizontal="center" vertical="center" wrapText="1"/>
      <protection locked="0"/>
    </xf>
    <xf numFmtId="0" fontId="3" fillId="7" borderId="15" xfId="0" applyFont="1" applyFill="1" applyBorder="1" applyAlignment="1" applyProtection="1">
      <alignment horizontal="center" vertical="center"/>
      <protection locked="0"/>
    </xf>
    <xf numFmtId="0" fontId="3" fillId="7" borderId="5" xfId="0" quotePrefix="1" applyFont="1" applyFill="1" applyBorder="1" applyAlignment="1" applyProtection="1">
      <alignment horizontal="center" vertical="center"/>
      <protection locked="0"/>
    </xf>
    <xf numFmtId="0" fontId="2" fillId="7" borderId="1" xfId="0" applyFont="1" applyFill="1" applyBorder="1" applyProtection="1">
      <protection locked="0"/>
    </xf>
    <xf numFmtId="0" fontId="14" fillId="7" borderId="12" xfId="0" applyFont="1" applyFill="1" applyBorder="1" applyAlignment="1" applyProtection="1">
      <alignment horizontal="center" vertical="center" wrapText="1"/>
      <protection locked="0"/>
    </xf>
    <xf numFmtId="0" fontId="3" fillId="7" borderId="1" xfId="0" applyFont="1" applyFill="1" applyBorder="1" applyAlignment="1" applyProtection="1">
      <alignment horizontal="center" vertical="center"/>
      <protection locked="0"/>
    </xf>
    <xf numFmtId="0" fontId="3" fillId="7" borderId="5" xfId="0" applyFont="1" applyFill="1" applyBorder="1" applyAlignment="1" applyProtection="1">
      <alignment horizontal="center" vertical="center"/>
      <protection locked="0"/>
    </xf>
    <xf numFmtId="0" fontId="14" fillId="7" borderId="1" xfId="0" applyFont="1" applyFill="1" applyBorder="1" applyAlignment="1" applyProtection="1">
      <alignment horizontal="center" vertical="center"/>
      <protection locked="0"/>
    </xf>
    <xf numFmtId="0" fontId="14" fillId="7" borderId="47" xfId="0" applyFont="1" applyFill="1" applyBorder="1" applyAlignment="1" applyProtection="1">
      <alignment horizontal="left" vertical="center" wrapText="1"/>
      <protection locked="0"/>
    </xf>
    <xf numFmtId="0" fontId="14" fillId="7" borderId="27" xfId="0" applyFont="1" applyFill="1" applyBorder="1" applyAlignment="1" applyProtection="1">
      <alignment horizontal="center" vertical="center"/>
      <protection locked="0"/>
    </xf>
    <xf numFmtId="0" fontId="3" fillId="7" borderId="22" xfId="0" applyFont="1" applyFill="1" applyBorder="1" applyAlignment="1" applyProtection="1">
      <alignment horizontal="center" vertical="center"/>
      <protection locked="0"/>
    </xf>
    <xf numFmtId="0" fontId="14" fillId="7" borderId="28" xfId="0" applyFont="1" applyFill="1" applyBorder="1" applyAlignment="1" applyProtection="1">
      <alignment horizontal="center" vertical="center"/>
      <protection locked="0"/>
    </xf>
    <xf numFmtId="0" fontId="3" fillId="7" borderId="57" xfId="0" quotePrefix="1" applyFont="1" applyFill="1" applyBorder="1" applyAlignment="1" applyProtection="1">
      <alignment horizontal="center"/>
      <protection locked="0"/>
    </xf>
    <xf numFmtId="0" fontId="3" fillId="7" borderId="13" xfId="0" applyFont="1" applyFill="1" applyBorder="1" applyAlignment="1" applyProtection="1">
      <alignment horizontal="center" vertical="center" wrapText="1"/>
      <protection locked="0"/>
    </xf>
    <xf numFmtId="0" fontId="14" fillId="7" borderId="29" xfId="0" applyFont="1" applyFill="1" applyBorder="1" applyAlignment="1" applyProtection="1">
      <alignment horizontal="center" vertical="center"/>
      <protection locked="0"/>
    </xf>
    <xf numFmtId="0" fontId="3" fillId="7" borderId="54" xfId="0" quotePrefix="1" applyFont="1" applyFill="1" applyBorder="1" applyAlignment="1" applyProtection="1">
      <alignment horizontal="center"/>
      <protection locked="0"/>
    </xf>
    <xf numFmtId="0" fontId="52" fillId="7" borderId="3" xfId="0" applyFont="1" applyFill="1" applyBorder="1" applyAlignment="1" applyProtection="1">
      <alignment horizontal="center" vertical="center"/>
      <protection locked="0"/>
    </xf>
    <xf numFmtId="0" fontId="14" fillId="7" borderId="49" xfId="0" applyFont="1" applyFill="1" applyBorder="1" applyAlignment="1" applyProtection="1">
      <alignment horizontal="left" vertical="center" wrapText="1"/>
      <protection locked="0"/>
    </xf>
    <xf numFmtId="0" fontId="14" fillId="7" borderId="19" xfId="0" applyFont="1" applyFill="1" applyBorder="1" applyAlignment="1" applyProtection="1">
      <alignment horizontal="center" vertical="center"/>
      <protection locked="0"/>
    </xf>
    <xf numFmtId="0" fontId="14" fillId="7" borderId="60" xfId="0" applyFont="1" applyFill="1" applyBorder="1" applyAlignment="1" applyProtection="1">
      <alignment horizontal="center"/>
      <protection locked="0"/>
    </xf>
    <xf numFmtId="0" fontId="14" fillId="7" borderId="50" xfId="0" applyFont="1" applyFill="1" applyBorder="1" applyAlignment="1" applyProtection="1">
      <alignment horizontal="left" vertical="center" wrapText="1"/>
      <protection locked="0"/>
    </xf>
    <xf numFmtId="0" fontId="14" fillId="7" borderId="7" xfId="0" applyFont="1" applyFill="1" applyBorder="1" applyAlignment="1" applyProtection="1">
      <alignment horizontal="center" vertical="center"/>
      <protection locked="0"/>
    </xf>
    <xf numFmtId="0" fontId="14" fillId="7" borderId="56" xfId="0" applyFont="1" applyFill="1" applyBorder="1" applyAlignment="1" applyProtection="1">
      <alignment horizontal="center" vertical="center"/>
      <protection locked="0"/>
    </xf>
    <xf numFmtId="0" fontId="14" fillId="7" borderId="52" xfId="0" applyFont="1" applyFill="1" applyBorder="1" applyAlignment="1" applyProtection="1">
      <alignment horizontal="left" vertical="center" wrapText="1"/>
      <protection locked="0"/>
    </xf>
    <xf numFmtId="0" fontId="14" fillId="7" borderId="20" xfId="0" applyFont="1" applyFill="1" applyBorder="1" applyAlignment="1" applyProtection="1">
      <alignment horizontal="center" vertical="center"/>
      <protection locked="0"/>
    </xf>
    <xf numFmtId="0" fontId="3" fillId="7" borderId="12" xfId="0" applyFont="1" applyFill="1" applyBorder="1" applyAlignment="1" applyProtection="1">
      <alignment horizontal="center" vertical="center" wrapText="1"/>
      <protection locked="0"/>
    </xf>
    <xf numFmtId="0" fontId="14" fillId="7" borderId="14" xfId="0" applyFont="1" applyFill="1" applyBorder="1" applyAlignment="1" applyProtection="1">
      <alignment horizontal="left" vertical="center" wrapText="1"/>
      <protection locked="0"/>
    </xf>
    <xf numFmtId="0" fontId="3" fillId="7" borderId="1" xfId="0" applyFont="1" applyFill="1" applyBorder="1" applyAlignment="1" applyProtection="1">
      <alignment horizontal="center" vertical="center" wrapText="1"/>
      <protection locked="0"/>
    </xf>
    <xf numFmtId="0" fontId="32" fillId="7" borderId="14" xfId="0" applyFont="1" applyFill="1" applyBorder="1" applyAlignment="1" applyProtection="1">
      <alignment horizontal="left" vertical="center" wrapText="1"/>
      <protection locked="0"/>
    </xf>
    <xf numFmtId="0" fontId="3" fillId="7" borderId="5" xfId="0" quotePrefix="1" applyFont="1" applyFill="1" applyBorder="1" applyAlignment="1" applyProtection="1">
      <alignment horizontal="center" vertical="center" wrapText="1"/>
      <protection locked="0"/>
    </xf>
    <xf numFmtId="0" fontId="3" fillId="2" borderId="12" xfId="0" applyFont="1" applyFill="1" applyBorder="1" applyAlignment="1">
      <alignment vertical="center"/>
    </xf>
    <xf numFmtId="0" fontId="3" fillId="2" borderId="17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3" fillId="2" borderId="31" xfId="0" applyFont="1" applyFill="1" applyBorder="1" applyAlignment="1">
      <alignment vertical="center"/>
    </xf>
    <xf numFmtId="0" fontId="14" fillId="8" borderId="11" xfId="0" applyFont="1" applyFill="1" applyBorder="1" applyAlignment="1">
      <alignment vertical="center" wrapText="1"/>
    </xf>
    <xf numFmtId="0" fontId="14" fillId="8" borderId="12" xfId="0" applyFont="1" applyFill="1" applyBorder="1" applyAlignment="1">
      <alignment horizontal="center" vertical="center"/>
    </xf>
    <xf numFmtId="0" fontId="14" fillId="8" borderId="13" xfId="0" applyFont="1" applyFill="1" applyBorder="1" applyAlignment="1">
      <alignment horizontal="center" vertical="center"/>
    </xf>
    <xf numFmtId="0" fontId="14" fillId="8" borderId="14" xfId="0" applyFont="1" applyFill="1" applyBorder="1" applyAlignment="1">
      <alignment vertical="center" wrapText="1"/>
    </xf>
    <xf numFmtId="0" fontId="14" fillId="8" borderId="1" xfId="0" applyFont="1" applyFill="1" applyBorder="1" applyAlignment="1">
      <alignment horizontal="center" vertical="center"/>
    </xf>
    <xf numFmtId="0" fontId="14" fillId="8" borderId="15" xfId="0" applyFont="1" applyFill="1" applyBorder="1" applyAlignment="1">
      <alignment horizontal="center" vertical="center"/>
    </xf>
    <xf numFmtId="0" fontId="14" fillId="8" borderId="1" xfId="0" applyFont="1" applyFill="1" applyBorder="1" applyAlignment="1">
      <alignment horizontal="center" vertical="center" wrapText="1"/>
    </xf>
    <xf numFmtId="0" fontId="53" fillId="0" borderId="30" xfId="0" applyFont="1" applyBorder="1" applyAlignment="1" applyProtection="1">
      <alignment horizontal="left" vertical="center" wrapText="1"/>
      <protection locked="0"/>
    </xf>
    <xf numFmtId="0" fontId="55" fillId="0" borderId="31" xfId="0" applyFont="1" applyBorder="1" applyAlignment="1">
      <alignment horizontal="center" vertical="center"/>
    </xf>
    <xf numFmtId="0" fontId="56" fillId="0" borderId="31" xfId="0" applyFont="1" applyBorder="1" applyAlignment="1">
      <alignment horizontal="center" vertical="center" wrapText="1"/>
    </xf>
    <xf numFmtId="0" fontId="55" fillId="0" borderId="13" xfId="0" applyFont="1" applyBorder="1" applyAlignment="1">
      <alignment horizontal="center" vertical="center"/>
    </xf>
    <xf numFmtId="0" fontId="57" fillId="7" borderId="3" xfId="0" applyFont="1" applyFill="1" applyBorder="1" applyAlignment="1" applyProtection="1">
      <alignment horizontal="center" vertical="center" wrapText="1"/>
      <protection locked="0"/>
    </xf>
    <xf numFmtId="0" fontId="2" fillId="2" borderId="0" xfId="0" applyFont="1" applyFill="1"/>
    <xf numFmtId="0" fontId="51" fillId="0" borderId="8" xfId="0" applyFont="1" applyFill="1" applyBorder="1" applyProtection="1">
      <protection locked="0"/>
    </xf>
    <xf numFmtId="0" fontId="51" fillId="0" borderId="3" xfId="0" applyFont="1" applyFill="1" applyBorder="1" applyProtection="1"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0" fontId="2" fillId="0" borderId="8" xfId="0" applyFont="1" applyFill="1" applyBorder="1" applyProtection="1">
      <protection locked="0"/>
    </xf>
    <xf numFmtId="0" fontId="2" fillId="0" borderId="3" xfId="0" applyFont="1" applyFill="1" applyBorder="1" applyProtection="1">
      <protection locked="0"/>
    </xf>
    <xf numFmtId="0" fontId="3" fillId="2" borderId="13" xfId="0" applyFont="1" applyFill="1" applyBorder="1" applyAlignment="1" applyProtection="1">
      <alignment horizontal="center" vertical="center"/>
      <protection locked="0"/>
    </xf>
    <xf numFmtId="0" fontId="2" fillId="0" borderId="0" xfId="0" applyFont="1" applyFill="1"/>
    <xf numFmtId="0" fontId="2" fillId="0" borderId="1" xfId="0" applyFont="1" applyFill="1" applyBorder="1" applyProtection="1">
      <protection locked="0"/>
    </xf>
    <xf numFmtId="0" fontId="51" fillId="0" borderId="1" xfId="0" applyFont="1" applyFill="1" applyBorder="1" applyProtection="1">
      <protection locked="0"/>
    </xf>
    <xf numFmtId="0" fontId="51" fillId="0" borderId="31" xfId="0" applyFont="1" applyFill="1" applyBorder="1" applyProtection="1">
      <protection locked="0"/>
    </xf>
    <xf numFmtId="0" fontId="51" fillId="0" borderId="10" xfId="0" applyFont="1" applyFill="1" applyBorder="1" applyProtection="1">
      <protection locked="0"/>
    </xf>
    <xf numFmtId="0" fontId="3" fillId="0" borderId="66" xfId="0" quotePrefix="1" applyFont="1" applyBorder="1" applyAlignment="1" applyProtection="1">
      <alignment horizontal="center"/>
      <protection locked="0"/>
    </xf>
    <xf numFmtId="0" fontId="2" fillId="0" borderId="53" xfId="0" applyFont="1" applyBorder="1" applyProtection="1">
      <protection locked="0"/>
    </xf>
    <xf numFmtId="0" fontId="45" fillId="6" borderId="53" xfId="0" applyFont="1" applyFill="1" applyBorder="1" applyProtection="1">
      <protection locked="0"/>
    </xf>
    <xf numFmtId="0" fontId="2" fillId="0" borderId="22" xfId="0" applyFont="1" applyBorder="1" applyProtection="1">
      <protection locked="0"/>
    </xf>
    <xf numFmtId="0" fontId="49" fillId="7" borderId="21" xfId="0" applyFont="1" applyFill="1" applyBorder="1" applyAlignment="1" applyProtection="1">
      <alignment horizontal="left" vertical="center" wrapText="1"/>
      <protection locked="0"/>
    </xf>
    <xf numFmtId="0" fontId="51" fillId="7" borderId="3" xfId="0" applyFont="1" applyFill="1" applyBorder="1" applyAlignment="1" applyProtection="1">
      <alignment wrapText="1"/>
      <protection locked="0"/>
    </xf>
    <xf numFmtId="0" fontId="17" fillId="9" borderId="1" xfId="0" applyFont="1" applyFill="1" applyBorder="1" applyAlignment="1">
      <alignment horizontal="left" vertical="center" wrapText="1"/>
    </xf>
    <xf numFmtId="0" fontId="14" fillId="2" borderId="11" xfId="0" applyFont="1" applyFill="1" applyBorder="1" applyAlignment="1" applyProtection="1">
      <alignment vertical="center" wrapText="1"/>
      <protection locked="0"/>
    </xf>
    <xf numFmtId="0" fontId="14" fillId="2" borderId="14" xfId="0" applyFont="1" applyFill="1" applyBorder="1" applyAlignment="1" applyProtection="1">
      <alignment vertical="center" wrapText="1"/>
      <protection locked="0"/>
    </xf>
    <xf numFmtId="0" fontId="9" fillId="0" borderId="12" xfId="0" applyFont="1" applyBorder="1" applyAlignment="1" applyProtection="1">
      <alignment vertical="center" wrapText="1"/>
      <protection locked="0"/>
    </xf>
    <xf numFmtId="0" fontId="53" fillId="0" borderId="12" xfId="0" applyFont="1" applyBorder="1" applyAlignment="1" applyProtection="1">
      <alignment horizontal="center" vertical="center"/>
      <protection locked="0"/>
    </xf>
    <xf numFmtId="0" fontId="53" fillId="0" borderId="14" xfId="0" applyFont="1" applyBorder="1" applyAlignment="1" applyProtection="1">
      <alignment horizontal="left" vertical="center" wrapText="1"/>
      <protection locked="0"/>
    </xf>
    <xf numFmtId="0" fontId="53" fillId="0" borderId="1" xfId="0" applyFont="1" applyBorder="1" applyAlignment="1" applyProtection="1">
      <alignment horizontal="center" vertical="center"/>
      <protection locked="0"/>
    </xf>
    <xf numFmtId="0" fontId="58" fillId="0" borderId="16" xfId="0" applyFont="1" applyBorder="1" applyAlignment="1" applyProtection="1">
      <alignment horizontal="left" vertical="center" wrapText="1"/>
      <protection locked="0"/>
    </xf>
    <xf numFmtId="0" fontId="53" fillId="0" borderId="17" xfId="0" applyFont="1" applyBorder="1" applyAlignment="1" applyProtection="1">
      <alignment horizontal="center" vertical="center"/>
      <protection locked="0"/>
    </xf>
    <xf numFmtId="0" fontId="53" fillId="0" borderId="17" xfId="0" applyFont="1" applyBorder="1" applyAlignment="1" applyProtection="1">
      <alignment horizontal="center" vertical="center" wrapText="1"/>
      <protection locked="0"/>
    </xf>
    <xf numFmtId="0" fontId="2" fillId="0" borderId="44" xfId="0" applyFont="1" applyBorder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53" fillId="0" borderId="31" xfId="0" applyFont="1" applyBorder="1" applyAlignment="1" applyProtection="1">
      <alignment horizontal="center" vertical="center"/>
      <protection locked="0"/>
    </xf>
    <xf numFmtId="0" fontId="59" fillId="0" borderId="31" xfId="0" applyFont="1" applyBorder="1" applyAlignment="1" applyProtection="1">
      <alignment horizontal="center" vertical="center"/>
      <protection locked="0"/>
    </xf>
    <xf numFmtId="0" fontId="5" fillId="0" borderId="0" xfId="0" applyFont="1" applyFill="1"/>
    <xf numFmtId="0" fontId="17" fillId="0" borderId="0" xfId="0" applyFont="1" applyFill="1" applyAlignment="1">
      <alignment horizontal="center" wrapText="1"/>
    </xf>
    <xf numFmtId="0" fontId="17" fillId="0" borderId="0" xfId="0" applyFont="1" applyFill="1" applyAlignment="1">
      <alignment vertical="center"/>
    </xf>
    <xf numFmtId="0" fontId="19" fillId="0" borderId="0" xfId="0" applyFont="1" applyFill="1" applyAlignment="1">
      <alignment horizontal="left" vertical="center" wrapText="1"/>
    </xf>
    <xf numFmtId="0" fontId="19" fillId="0" borderId="0" xfId="0" applyFont="1" applyFill="1" applyAlignment="1">
      <alignment horizontal="left" vertical="center"/>
    </xf>
    <xf numFmtId="0" fontId="17" fillId="0" borderId="0" xfId="0" applyFont="1" applyFill="1" applyAlignment="1">
      <alignment horizontal="left" vertical="top"/>
    </xf>
    <xf numFmtId="0" fontId="21" fillId="0" borderId="0" xfId="0" applyFont="1" applyFill="1"/>
    <xf numFmtId="0" fontId="4" fillId="0" borderId="0" xfId="0" applyFont="1" applyFill="1"/>
    <xf numFmtId="0" fontId="17" fillId="0" borderId="0" xfId="0" applyFont="1" applyFill="1" applyAlignment="1">
      <alignment vertical="center" wrapText="1"/>
    </xf>
    <xf numFmtId="0" fontId="18" fillId="0" borderId="0" xfId="0" applyFont="1" applyFill="1" applyAlignment="1">
      <alignment horizontal="left" vertical="center"/>
    </xf>
    <xf numFmtId="0" fontId="12" fillId="0" borderId="0" xfId="0" applyFont="1" applyFill="1" applyAlignment="1">
      <alignment horizontal="left" vertical="center"/>
    </xf>
    <xf numFmtId="0" fontId="23" fillId="0" borderId="0" xfId="0" applyFont="1" applyFill="1" applyAlignment="1">
      <alignment horizontal="left" vertical="center" wrapText="1"/>
    </xf>
    <xf numFmtId="0" fontId="19" fillId="0" borderId="0" xfId="0" applyFont="1" applyFill="1" applyAlignment="1">
      <alignment vertical="center" wrapText="1"/>
    </xf>
    <xf numFmtId="0" fontId="18" fillId="0" borderId="1" xfId="0" applyFont="1" applyFill="1" applyBorder="1" applyAlignment="1">
      <alignment horizontal="center" vertical="center"/>
    </xf>
    <xf numFmtId="0" fontId="17" fillId="0" borderId="1" xfId="0" applyFont="1" applyFill="1" applyBorder="1"/>
    <xf numFmtId="0" fontId="17" fillId="0" borderId="4" xfId="0" applyFont="1" applyFill="1" applyBorder="1" applyAlignment="1">
      <alignment horizontal="left"/>
    </xf>
    <xf numFmtId="0" fontId="17" fillId="0" borderId="6" xfId="0" applyFont="1" applyFill="1" applyBorder="1" applyAlignment="1">
      <alignment horizontal="left"/>
    </xf>
    <xf numFmtId="0" fontId="36" fillId="0" borderId="1" xfId="0" applyFont="1" applyFill="1" applyBorder="1"/>
    <xf numFmtId="0" fontId="23" fillId="0" borderId="2" xfId="0" applyFont="1" applyFill="1" applyBorder="1" applyAlignment="1">
      <alignment horizontal="left" vertical="center"/>
    </xf>
    <xf numFmtId="0" fontId="12" fillId="0" borderId="2" xfId="0" applyFont="1" applyFill="1" applyBorder="1" applyAlignment="1">
      <alignment horizontal="left" vertical="center"/>
    </xf>
    <xf numFmtId="0" fontId="23" fillId="0" borderId="2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38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right"/>
    </xf>
    <xf numFmtId="0" fontId="3" fillId="0" borderId="22" xfId="0" applyFont="1" applyFill="1" applyBorder="1"/>
    <xf numFmtId="0" fontId="3" fillId="0" borderId="27" xfId="0" applyFont="1" applyFill="1" applyBorder="1" applyAlignment="1">
      <alignment horizontal="center"/>
    </xf>
    <xf numFmtId="0" fontId="3" fillId="0" borderId="16" xfId="0" applyFont="1" applyFill="1" applyBorder="1" applyAlignment="1">
      <alignment horizontal="right"/>
    </xf>
    <xf numFmtId="0" fontId="3" fillId="0" borderId="17" xfId="0" applyFont="1" applyFill="1" applyBorder="1"/>
    <xf numFmtId="0" fontId="3" fillId="0" borderId="29" xfId="0" applyFont="1" applyFill="1" applyBorder="1" applyAlignment="1">
      <alignment horizontal="center"/>
    </xf>
    <xf numFmtId="0" fontId="3" fillId="0" borderId="14" xfId="0" applyFont="1" applyFill="1" applyBorder="1" applyAlignment="1">
      <alignment horizontal="right" vertical="center"/>
    </xf>
    <xf numFmtId="0" fontId="3" fillId="0" borderId="1" xfId="0" applyFont="1" applyFill="1" applyBorder="1" applyAlignment="1">
      <alignment vertical="center"/>
    </xf>
    <xf numFmtId="0" fontId="3" fillId="0" borderId="4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vertical="center"/>
    </xf>
    <xf numFmtId="0" fontId="3" fillId="0" borderId="8" xfId="0" applyFont="1" applyFill="1" applyBorder="1"/>
    <xf numFmtId="0" fontId="3" fillId="0" borderId="37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 vertical="center"/>
    </xf>
    <xf numFmtId="0" fontId="1" fillId="0" borderId="3" xfId="0" applyFont="1" applyFill="1" applyBorder="1"/>
    <xf numFmtId="0" fontId="3" fillId="0" borderId="3" xfId="0" applyFont="1" applyFill="1" applyBorder="1"/>
    <xf numFmtId="0" fontId="3" fillId="0" borderId="38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right" vertical="center"/>
    </xf>
    <xf numFmtId="0" fontId="3" fillId="0" borderId="12" xfId="0" applyFont="1" applyFill="1" applyBorder="1" applyAlignment="1">
      <alignment vertical="center"/>
    </xf>
    <xf numFmtId="0" fontId="3" fillId="0" borderId="28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right" vertical="center"/>
    </xf>
    <xf numFmtId="0" fontId="3" fillId="0" borderId="17" xfId="0" applyFont="1" applyFill="1" applyBorder="1" applyAlignment="1">
      <alignment vertical="center"/>
    </xf>
    <xf numFmtId="0" fontId="3" fillId="0" borderId="29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10" xfId="0" applyFont="1" applyFill="1" applyBorder="1"/>
    <xf numFmtId="0" fontId="3" fillId="0" borderId="10" xfId="0" applyFont="1" applyFill="1" applyBorder="1"/>
    <xf numFmtId="0" fontId="3" fillId="0" borderId="9" xfId="0" applyFont="1" applyFill="1" applyBorder="1" applyAlignment="1">
      <alignment horizontal="center"/>
    </xf>
    <xf numFmtId="0" fontId="1" fillId="0" borderId="10" xfId="0" applyFont="1" applyFill="1" applyBorder="1" applyAlignment="1">
      <alignment vertical="center"/>
    </xf>
    <xf numFmtId="0" fontId="3" fillId="0" borderId="10" xfId="0" applyFont="1" applyFill="1" applyBorder="1" applyAlignment="1">
      <alignment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0" fontId="1" fillId="0" borderId="10" xfId="0" applyFont="1" applyFill="1" applyBorder="1" applyAlignment="1">
      <alignment horizontal="center"/>
    </xf>
    <xf numFmtId="0" fontId="3" fillId="0" borderId="21" xfId="0" applyFont="1" applyFill="1" applyBorder="1" applyAlignment="1">
      <alignment horizontal="right" vertical="center"/>
    </xf>
    <xf numFmtId="0" fontId="3" fillId="0" borderId="22" xfId="0" applyFont="1" applyFill="1" applyBorder="1" applyAlignment="1">
      <alignment vertical="center"/>
    </xf>
    <xf numFmtId="0" fontId="3" fillId="0" borderId="27" xfId="0" applyFont="1" applyFill="1" applyBorder="1" applyAlignment="1">
      <alignment horizontal="center" vertical="center"/>
    </xf>
    <xf numFmtId="0" fontId="3" fillId="0" borderId="26" xfId="0" applyFont="1" applyFill="1" applyBorder="1" applyAlignment="1">
      <alignment horizontal="right" vertical="center"/>
    </xf>
    <xf numFmtId="0" fontId="3" fillId="0" borderId="3" xfId="0" applyFont="1" applyFill="1" applyBorder="1" applyAlignment="1">
      <alignment vertical="center"/>
    </xf>
    <xf numFmtId="0" fontId="3" fillId="0" borderId="38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/>
    </xf>
    <xf numFmtId="0" fontId="3" fillId="0" borderId="27" xfId="0" applyFont="1" applyFill="1" applyBorder="1" applyAlignment="1">
      <alignment vertical="center"/>
    </xf>
    <xf numFmtId="0" fontId="3" fillId="0" borderId="27" xfId="0" applyFont="1" applyFill="1" applyBorder="1" applyAlignment="1">
      <alignment horizontal="center" vertical="center" wrapText="1"/>
    </xf>
    <xf numFmtId="0" fontId="3" fillId="0" borderId="29" xfId="0" applyFont="1" applyFill="1" applyBorder="1" applyAlignment="1">
      <alignment horizontal="center" vertical="center" wrapText="1"/>
    </xf>
    <xf numFmtId="0" fontId="3" fillId="0" borderId="30" xfId="0" applyFont="1" applyFill="1" applyBorder="1" applyAlignment="1">
      <alignment horizontal="right" vertical="center"/>
    </xf>
    <xf numFmtId="0" fontId="3" fillId="0" borderId="31" xfId="0" applyFont="1" applyFill="1" applyBorder="1" applyAlignment="1">
      <alignment vertical="center"/>
    </xf>
    <xf numFmtId="0" fontId="3" fillId="0" borderId="39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/>
    </xf>
    <xf numFmtId="0" fontId="3" fillId="0" borderId="28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/>
    </xf>
    <xf numFmtId="0" fontId="1" fillId="0" borderId="31" xfId="0" applyFont="1" applyFill="1" applyBorder="1" applyAlignment="1">
      <alignment horizontal="center" vertical="center"/>
    </xf>
    <xf numFmtId="0" fontId="1" fillId="0" borderId="31" xfId="0" applyFont="1" applyFill="1" applyBorder="1" applyAlignment="1">
      <alignment vertical="center"/>
    </xf>
    <xf numFmtId="0" fontId="3" fillId="0" borderId="28" xfId="0" applyFont="1" applyFill="1" applyBorder="1" applyAlignment="1">
      <alignment vertical="center"/>
    </xf>
    <xf numFmtId="0" fontId="3" fillId="0" borderId="29" xfId="0" applyFont="1" applyFill="1" applyBorder="1" applyAlignment="1">
      <alignment vertical="center"/>
    </xf>
    <xf numFmtId="0" fontId="13" fillId="0" borderId="0" xfId="0" applyFont="1" applyFill="1" applyAlignment="1">
      <alignment horizontal="left"/>
    </xf>
    <xf numFmtId="0" fontId="1" fillId="0" borderId="0" xfId="0" applyFont="1" applyFill="1"/>
    <xf numFmtId="0" fontId="24" fillId="0" borderId="0" xfId="0" applyFont="1" applyFill="1"/>
    <xf numFmtId="0" fontId="3" fillId="0" borderId="0" xfId="0" applyFont="1" applyFill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/>
    </xf>
    <xf numFmtId="0" fontId="6" fillId="0" borderId="0" xfId="0" applyFont="1" applyFill="1"/>
    <xf numFmtId="0" fontId="9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45" fillId="7" borderId="17" xfId="0" applyFont="1" applyFill="1" applyBorder="1" applyProtection="1">
      <protection locked="0"/>
    </xf>
    <xf numFmtId="0" fontId="45" fillId="0" borderId="17" xfId="0" applyFont="1" applyFill="1" applyBorder="1" applyProtection="1">
      <protection locked="0"/>
    </xf>
    <xf numFmtId="0" fontId="3" fillId="7" borderId="17" xfId="0" applyFont="1" applyFill="1" applyBorder="1" applyAlignment="1" applyProtection="1">
      <alignment vertical="center"/>
      <protection locked="0"/>
    </xf>
    <xf numFmtId="0" fontId="3" fillId="7" borderId="11" xfId="0" applyFont="1" applyFill="1" applyBorder="1" applyAlignment="1" applyProtection="1">
      <alignment horizontal="left" vertical="center" wrapText="1"/>
      <protection locked="0"/>
    </xf>
    <xf numFmtId="0" fontId="3" fillId="7" borderId="12" xfId="0" applyFont="1" applyFill="1" applyBorder="1" applyAlignment="1" applyProtection="1">
      <alignment vertical="center"/>
      <protection locked="0"/>
    </xf>
    <xf numFmtId="0" fontId="3" fillId="0" borderId="28" xfId="0" applyFont="1" applyBorder="1" applyAlignment="1">
      <alignment horizontal="center" vertical="center" wrapText="1"/>
    </xf>
    <xf numFmtId="0" fontId="3" fillId="6" borderId="1" xfId="0" applyFont="1" applyFill="1" applyBorder="1" applyAlignment="1" applyProtection="1">
      <alignment horizontal="center" vertical="center" wrapText="1"/>
      <protection locked="0"/>
    </xf>
    <xf numFmtId="0" fontId="3" fillId="10" borderId="11" xfId="0" applyFont="1" applyFill="1" applyBorder="1"/>
    <xf numFmtId="0" fontId="3" fillId="10" borderId="12" xfId="0" applyFont="1" applyFill="1" applyBorder="1" applyAlignment="1" applyProtection="1">
      <alignment horizontal="center" vertical="center"/>
      <protection locked="0"/>
    </xf>
    <xf numFmtId="0" fontId="3" fillId="0" borderId="16" xfId="0" applyFont="1" applyFill="1" applyBorder="1" applyAlignment="1">
      <alignment wrapText="1"/>
    </xf>
    <xf numFmtId="0" fontId="3" fillId="0" borderId="17" xfId="0" applyFont="1" applyFill="1" applyBorder="1" applyAlignment="1" applyProtection="1">
      <alignment horizontal="center" vertical="center"/>
      <protection locked="0"/>
    </xf>
    <xf numFmtId="0" fontId="14" fillId="10" borderId="14" xfId="0" applyFont="1" applyFill="1" applyBorder="1" applyAlignment="1" applyProtection="1">
      <alignment vertical="center" wrapText="1"/>
      <protection locked="0"/>
    </xf>
    <xf numFmtId="0" fontId="14" fillId="10" borderId="1" xfId="0" applyFont="1" applyFill="1" applyBorder="1" applyAlignment="1" applyProtection="1">
      <alignment horizontal="center" vertical="center" wrapText="1"/>
      <protection locked="0"/>
    </xf>
    <xf numFmtId="0" fontId="38" fillId="10" borderId="1" xfId="0" applyFont="1" applyFill="1" applyBorder="1" applyAlignment="1" applyProtection="1">
      <alignment horizontal="center" vertical="center" wrapText="1"/>
      <protection locked="0"/>
    </xf>
    <xf numFmtId="0" fontId="41" fillId="2" borderId="22" xfId="0" applyFont="1" applyFill="1" applyBorder="1" applyAlignment="1" applyProtection="1">
      <alignment horizontal="center" vertical="center" wrapText="1"/>
      <protection locked="0"/>
    </xf>
    <xf numFmtId="0" fontId="41" fillId="2" borderId="10" xfId="0" applyFont="1" applyFill="1" applyBorder="1" applyAlignment="1" applyProtection="1">
      <alignment horizontal="center" vertical="center" wrapText="1"/>
      <protection locked="0"/>
    </xf>
    <xf numFmtId="0" fontId="41" fillId="2" borderId="53" xfId="0" applyFont="1" applyFill="1" applyBorder="1" applyAlignment="1" applyProtection="1">
      <alignment horizontal="center" vertical="center" wrapText="1"/>
      <protection locked="0"/>
    </xf>
    <xf numFmtId="0" fontId="41" fillId="2" borderId="35" xfId="0" applyFont="1" applyFill="1" applyBorder="1" applyAlignment="1" applyProtection="1">
      <alignment horizontal="center" vertical="center" wrapText="1"/>
      <protection locked="0"/>
    </xf>
    <xf numFmtId="0" fontId="41" fillId="2" borderId="36" xfId="0" applyFont="1" applyFill="1" applyBorder="1" applyAlignment="1" applyProtection="1">
      <alignment horizontal="center" vertical="center" wrapText="1"/>
      <protection locked="0"/>
    </xf>
    <xf numFmtId="0" fontId="41" fillId="2" borderId="63" xfId="0" applyFont="1" applyFill="1" applyBorder="1" applyAlignment="1" applyProtection="1">
      <alignment horizontal="center" vertical="center" wrapText="1"/>
      <protection locked="0"/>
    </xf>
    <xf numFmtId="0" fontId="29" fillId="0" borderId="4" xfId="0" applyFont="1" applyBorder="1" applyAlignment="1">
      <alignment horizontal="left" vertical="center" wrapText="1"/>
    </xf>
    <xf numFmtId="0" fontId="29" fillId="0" borderId="5" xfId="0" applyFont="1" applyBorder="1" applyAlignment="1">
      <alignment horizontal="left" vertical="center" wrapText="1"/>
    </xf>
    <xf numFmtId="0" fontId="29" fillId="0" borderId="6" xfId="0" applyFont="1" applyBorder="1" applyAlignment="1">
      <alignment horizontal="left" vertical="center" wrapText="1"/>
    </xf>
    <xf numFmtId="0" fontId="30" fillId="0" borderId="4" xfId="0" applyFont="1" applyBorder="1" applyAlignment="1">
      <alignment horizontal="center" vertical="center" wrapText="1"/>
    </xf>
    <xf numFmtId="0" fontId="30" fillId="0" borderId="5" xfId="0" applyFont="1" applyBorder="1" applyAlignment="1">
      <alignment horizontal="center" vertical="center" wrapText="1"/>
    </xf>
    <xf numFmtId="0" fontId="30" fillId="0" borderId="6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8" fillId="0" borderId="4" xfId="0" applyFont="1" applyBorder="1" applyAlignment="1">
      <alignment horizontal="center" vertical="center" wrapText="1"/>
    </xf>
    <xf numFmtId="0" fontId="28" fillId="0" borderId="5" xfId="0" applyFont="1" applyBorder="1" applyAlignment="1">
      <alignment horizontal="center" vertical="center" wrapText="1"/>
    </xf>
    <xf numFmtId="0" fontId="28" fillId="0" borderId="6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5" fillId="0" borderId="0" xfId="0" applyFont="1" applyFill="1" applyAlignment="1">
      <alignment horizontal="center"/>
    </xf>
    <xf numFmtId="0" fontId="16" fillId="0" borderId="0" xfId="0" applyFont="1" applyAlignment="1">
      <alignment horizontal="center"/>
    </xf>
    <xf numFmtId="0" fontId="6" fillId="0" borderId="0" xfId="0" applyFont="1" applyFill="1" applyAlignment="1">
      <alignment horizontal="center"/>
    </xf>
    <xf numFmtId="0" fontId="23" fillId="0" borderId="4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0" fontId="35" fillId="0" borderId="0" xfId="0" applyFont="1" applyAlignment="1">
      <alignment horizontal="center" wrapText="1"/>
    </xf>
    <xf numFmtId="0" fontId="17" fillId="0" borderId="0" xfId="0" applyFont="1" applyAlignment="1" applyProtection="1">
      <alignment horizontal="center"/>
      <protection locked="0"/>
    </xf>
    <xf numFmtId="0" fontId="1" fillId="0" borderId="33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9" fillId="0" borderId="0" xfId="0" applyFont="1" applyAlignment="1" applyProtection="1">
      <alignment horizontal="center" vertical="center"/>
      <protection locked="0"/>
    </xf>
    <xf numFmtId="0" fontId="18" fillId="0" borderId="0" xfId="0" applyFont="1" applyAlignment="1" applyProtection="1">
      <alignment horizontal="center"/>
      <protection locked="0"/>
    </xf>
    <xf numFmtId="0" fontId="1" fillId="2" borderId="33" xfId="0" applyFont="1" applyFill="1" applyBorder="1" applyAlignment="1" applyProtection="1">
      <alignment horizontal="center" vertical="center" wrapText="1"/>
      <protection locked="0"/>
    </xf>
    <xf numFmtId="0" fontId="1" fillId="2" borderId="34" xfId="0" applyFont="1" applyFill="1" applyBorder="1" applyAlignment="1" applyProtection="1">
      <alignment horizontal="center" vertical="center" wrapText="1"/>
      <protection locked="0"/>
    </xf>
    <xf numFmtId="0" fontId="50" fillId="7" borderId="44" xfId="0" applyFont="1" applyFill="1" applyBorder="1" applyAlignment="1" applyProtection="1">
      <alignment horizontal="center" vertical="center" wrapText="1"/>
      <protection locked="0"/>
    </xf>
    <xf numFmtId="0" fontId="1" fillId="0" borderId="3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38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37" xfId="0" applyFont="1" applyFill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left"/>
    </xf>
    <xf numFmtId="0" fontId="17" fillId="0" borderId="6" xfId="0" applyFont="1" applyFill="1" applyBorder="1" applyAlignment="1">
      <alignment horizontal="left"/>
    </xf>
    <xf numFmtId="0" fontId="1" fillId="0" borderId="47" xfId="0" applyFont="1" applyBorder="1" applyAlignment="1" applyProtection="1">
      <alignment horizontal="center" vertical="center" wrapText="1"/>
      <protection locked="0"/>
    </xf>
    <xf numFmtId="0" fontId="1" fillId="0" borderId="44" xfId="0" applyFont="1" applyBorder="1" applyAlignment="1" applyProtection="1">
      <alignment horizontal="center" vertical="center" wrapText="1"/>
      <protection locked="0"/>
    </xf>
    <xf numFmtId="0" fontId="1" fillId="0" borderId="62" xfId="0" applyFont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>
      <alignment horizontal="center" vertical="center" wrapText="1"/>
    </xf>
    <xf numFmtId="0" fontId="1" fillId="2" borderId="42" xfId="0" applyFont="1" applyFill="1" applyBorder="1" applyAlignment="1" applyProtection="1">
      <alignment horizontal="center" vertical="center" wrapText="1"/>
      <protection locked="0"/>
    </xf>
    <xf numFmtId="0" fontId="1" fillId="2" borderId="6" xfId="0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1" fillId="2" borderId="40" xfId="0" applyFont="1" applyFill="1" applyBorder="1" applyAlignment="1" applyProtection="1">
      <alignment horizontal="center" vertical="center" wrapText="1"/>
      <protection locked="0"/>
    </xf>
    <xf numFmtId="0" fontId="1" fillId="2" borderId="23" xfId="0" applyFont="1" applyFill="1" applyBorder="1" applyAlignment="1" applyProtection="1">
      <alignment horizontal="center" vertical="center" wrapText="1"/>
      <protection locked="0"/>
    </xf>
    <xf numFmtId="0" fontId="1" fillId="2" borderId="41" xfId="0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790575</xdr:colOff>
      <xdr:row>2</xdr:row>
      <xdr:rowOff>19050</xdr:rowOff>
    </xdr:from>
    <xdr:to>
      <xdr:col>1</xdr:col>
      <xdr:colOff>2114550</xdr:colOff>
      <xdr:row>2</xdr:row>
      <xdr:rowOff>19050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CxnSpPr/>
      </xdr:nvCxnSpPr>
      <xdr:spPr>
        <a:xfrm>
          <a:off x="1190625" y="438150"/>
          <a:ext cx="132397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381000</xdr:colOff>
      <xdr:row>2</xdr:row>
      <xdr:rowOff>28575</xdr:rowOff>
    </xdr:from>
    <xdr:to>
      <xdr:col>9</xdr:col>
      <xdr:colOff>895350</xdr:colOff>
      <xdr:row>2</xdr:row>
      <xdr:rowOff>28575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CxnSpPr/>
      </xdr:nvCxnSpPr>
      <xdr:spPr>
        <a:xfrm>
          <a:off x="9791700" y="447675"/>
          <a:ext cx="186690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132"/>
  <sheetViews>
    <sheetView tabSelected="1" topLeftCell="A16" zoomScale="80" zoomScaleNormal="80" workbookViewId="0">
      <pane xSplit="4" ySplit="14" topLeftCell="J75" activePane="bottomRight" state="frozen"/>
      <selection activeCell="A16" sqref="A16"/>
      <selection pane="topRight" activeCell="E16" sqref="E16"/>
      <selection pane="bottomLeft" activeCell="A30" sqref="A30"/>
      <selection pane="bottomRight" activeCell="L77" sqref="L77"/>
    </sheetView>
  </sheetViews>
  <sheetFormatPr defaultRowHeight="15" x14ac:dyDescent="0.25"/>
  <cols>
    <col min="1" max="1" width="6" style="464" customWidth="1"/>
    <col min="2" max="2" width="28.42578125" style="463" customWidth="1"/>
    <col min="3" max="3" width="17.42578125" style="463" customWidth="1"/>
    <col min="4" max="4" width="13.42578125" style="463" bestFit="1" customWidth="1"/>
    <col min="5" max="5" width="53.7109375" bestFit="1" customWidth="1"/>
    <col min="6" max="6" width="8.85546875" bestFit="1" customWidth="1"/>
    <col min="7" max="7" width="25.140625" bestFit="1" customWidth="1"/>
    <col min="8" max="8" width="12.85546875" bestFit="1" customWidth="1"/>
    <col min="9" max="9" width="11.42578125" bestFit="1" customWidth="1"/>
    <col min="10" max="10" width="41.5703125" customWidth="1"/>
    <col min="11" max="11" width="9.7109375" customWidth="1"/>
    <col min="12" max="12" width="27.42578125" customWidth="1"/>
    <col min="13" max="13" width="10.85546875" style="2" customWidth="1"/>
    <col min="14" max="14" width="10.42578125" style="2" customWidth="1"/>
    <col min="15" max="15" width="10.5703125" customWidth="1"/>
    <col min="16" max="16" width="9" customWidth="1"/>
    <col min="17" max="17" width="12.85546875" customWidth="1"/>
    <col min="18" max="18" width="11.42578125" customWidth="1"/>
    <col min="19" max="19" width="13" customWidth="1"/>
    <col min="20" max="20" width="8.140625" customWidth="1"/>
    <col min="21" max="22" width="5.140625" bestFit="1" customWidth="1"/>
    <col min="23" max="23" width="5.5703125" bestFit="1" customWidth="1"/>
    <col min="262" max="262" width="6" customWidth="1"/>
    <col min="263" max="263" width="23.42578125" customWidth="1"/>
    <col min="264" max="264" width="10" customWidth="1"/>
    <col min="265" max="265" width="27.7109375" customWidth="1"/>
    <col min="266" max="266" width="25.28515625" customWidth="1"/>
    <col min="267" max="267" width="16.5703125" customWidth="1"/>
    <col min="268" max="268" width="21.28515625" customWidth="1"/>
    <col min="269" max="269" width="8.85546875" customWidth="1"/>
    <col min="518" max="518" width="6" customWidth="1"/>
    <col min="519" max="519" width="23.42578125" customWidth="1"/>
    <col min="520" max="520" width="10" customWidth="1"/>
    <col min="521" max="521" width="27.7109375" customWidth="1"/>
    <col min="522" max="522" width="25.28515625" customWidth="1"/>
    <col min="523" max="523" width="16.5703125" customWidth="1"/>
    <col min="524" max="524" width="21.28515625" customWidth="1"/>
    <col min="525" max="525" width="8.85546875" customWidth="1"/>
    <col min="774" max="774" width="6" customWidth="1"/>
    <col min="775" max="775" width="23.42578125" customWidth="1"/>
    <col min="776" max="776" width="10" customWidth="1"/>
    <col min="777" max="777" width="27.7109375" customWidth="1"/>
    <col min="778" max="778" width="25.28515625" customWidth="1"/>
    <col min="779" max="779" width="16.5703125" customWidth="1"/>
    <col min="780" max="780" width="21.28515625" customWidth="1"/>
    <col min="781" max="781" width="8.85546875" customWidth="1"/>
    <col min="1030" max="1030" width="6" customWidth="1"/>
    <col min="1031" max="1031" width="23.42578125" customWidth="1"/>
    <col min="1032" max="1032" width="10" customWidth="1"/>
    <col min="1033" max="1033" width="27.7109375" customWidth="1"/>
    <col min="1034" max="1034" width="25.28515625" customWidth="1"/>
    <col min="1035" max="1035" width="16.5703125" customWidth="1"/>
    <col min="1036" max="1036" width="21.28515625" customWidth="1"/>
    <col min="1037" max="1037" width="8.85546875" customWidth="1"/>
    <col min="1286" max="1286" width="6" customWidth="1"/>
    <col min="1287" max="1287" width="23.42578125" customWidth="1"/>
    <col min="1288" max="1288" width="10" customWidth="1"/>
    <col min="1289" max="1289" width="27.7109375" customWidth="1"/>
    <col min="1290" max="1290" width="25.28515625" customWidth="1"/>
    <col min="1291" max="1291" width="16.5703125" customWidth="1"/>
    <col min="1292" max="1292" width="21.28515625" customWidth="1"/>
    <col min="1293" max="1293" width="8.85546875" customWidth="1"/>
    <col min="1542" max="1542" width="6" customWidth="1"/>
    <col min="1543" max="1543" width="23.42578125" customWidth="1"/>
    <col min="1544" max="1544" width="10" customWidth="1"/>
    <col min="1545" max="1545" width="27.7109375" customWidth="1"/>
    <col min="1546" max="1546" width="25.28515625" customWidth="1"/>
    <col min="1547" max="1547" width="16.5703125" customWidth="1"/>
    <col min="1548" max="1548" width="21.28515625" customWidth="1"/>
    <col min="1549" max="1549" width="8.85546875" customWidth="1"/>
    <col min="1798" max="1798" width="6" customWidth="1"/>
    <col min="1799" max="1799" width="23.42578125" customWidth="1"/>
    <col min="1800" max="1800" width="10" customWidth="1"/>
    <col min="1801" max="1801" width="27.7109375" customWidth="1"/>
    <col min="1802" max="1802" width="25.28515625" customWidth="1"/>
    <col min="1803" max="1803" width="16.5703125" customWidth="1"/>
    <col min="1804" max="1804" width="21.28515625" customWidth="1"/>
    <col min="1805" max="1805" width="8.85546875" customWidth="1"/>
    <col min="2054" max="2054" width="6" customWidth="1"/>
    <col min="2055" max="2055" width="23.42578125" customWidth="1"/>
    <col min="2056" max="2056" width="10" customWidth="1"/>
    <col min="2057" max="2057" width="27.7109375" customWidth="1"/>
    <col min="2058" max="2058" width="25.28515625" customWidth="1"/>
    <col min="2059" max="2059" width="16.5703125" customWidth="1"/>
    <col min="2060" max="2060" width="21.28515625" customWidth="1"/>
    <col min="2061" max="2061" width="8.85546875" customWidth="1"/>
    <col min="2310" max="2310" width="6" customWidth="1"/>
    <col min="2311" max="2311" width="23.42578125" customWidth="1"/>
    <col min="2312" max="2312" width="10" customWidth="1"/>
    <col min="2313" max="2313" width="27.7109375" customWidth="1"/>
    <col min="2314" max="2314" width="25.28515625" customWidth="1"/>
    <col min="2315" max="2315" width="16.5703125" customWidth="1"/>
    <col min="2316" max="2316" width="21.28515625" customWidth="1"/>
    <col min="2317" max="2317" width="8.85546875" customWidth="1"/>
    <col min="2566" max="2566" width="6" customWidth="1"/>
    <col min="2567" max="2567" width="23.42578125" customWidth="1"/>
    <col min="2568" max="2568" width="10" customWidth="1"/>
    <col min="2569" max="2569" width="27.7109375" customWidth="1"/>
    <col min="2570" max="2570" width="25.28515625" customWidth="1"/>
    <col min="2571" max="2571" width="16.5703125" customWidth="1"/>
    <col min="2572" max="2572" width="21.28515625" customWidth="1"/>
    <col min="2573" max="2573" width="8.85546875" customWidth="1"/>
    <col min="2822" max="2822" width="6" customWidth="1"/>
    <col min="2823" max="2823" width="23.42578125" customWidth="1"/>
    <col min="2824" max="2824" width="10" customWidth="1"/>
    <col min="2825" max="2825" width="27.7109375" customWidth="1"/>
    <col min="2826" max="2826" width="25.28515625" customWidth="1"/>
    <col min="2827" max="2827" width="16.5703125" customWidth="1"/>
    <col min="2828" max="2828" width="21.28515625" customWidth="1"/>
    <col min="2829" max="2829" width="8.85546875" customWidth="1"/>
    <col min="3078" max="3078" width="6" customWidth="1"/>
    <col min="3079" max="3079" width="23.42578125" customWidth="1"/>
    <col min="3080" max="3080" width="10" customWidth="1"/>
    <col min="3081" max="3081" width="27.7109375" customWidth="1"/>
    <col min="3082" max="3082" width="25.28515625" customWidth="1"/>
    <col min="3083" max="3083" width="16.5703125" customWidth="1"/>
    <col min="3084" max="3084" width="21.28515625" customWidth="1"/>
    <col min="3085" max="3085" width="8.85546875" customWidth="1"/>
    <col min="3334" max="3334" width="6" customWidth="1"/>
    <col min="3335" max="3335" width="23.42578125" customWidth="1"/>
    <col min="3336" max="3336" width="10" customWidth="1"/>
    <col min="3337" max="3337" width="27.7109375" customWidth="1"/>
    <col min="3338" max="3338" width="25.28515625" customWidth="1"/>
    <col min="3339" max="3339" width="16.5703125" customWidth="1"/>
    <col min="3340" max="3340" width="21.28515625" customWidth="1"/>
    <col min="3341" max="3341" width="8.85546875" customWidth="1"/>
    <col min="3590" max="3590" width="6" customWidth="1"/>
    <col min="3591" max="3591" width="23.42578125" customWidth="1"/>
    <col min="3592" max="3592" width="10" customWidth="1"/>
    <col min="3593" max="3593" width="27.7109375" customWidth="1"/>
    <col min="3594" max="3594" width="25.28515625" customWidth="1"/>
    <col min="3595" max="3595" width="16.5703125" customWidth="1"/>
    <col min="3596" max="3596" width="21.28515625" customWidth="1"/>
    <col min="3597" max="3597" width="8.85546875" customWidth="1"/>
    <col min="3846" max="3846" width="6" customWidth="1"/>
    <col min="3847" max="3847" width="23.42578125" customWidth="1"/>
    <col min="3848" max="3848" width="10" customWidth="1"/>
    <col min="3849" max="3849" width="27.7109375" customWidth="1"/>
    <col min="3850" max="3850" width="25.28515625" customWidth="1"/>
    <col min="3851" max="3851" width="16.5703125" customWidth="1"/>
    <col min="3852" max="3852" width="21.28515625" customWidth="1"/>
    <col min="3853" max="3853" width="8.85546875" customWidth="1"/>
    <col min="4102" max="4102" width="6" customWidth="1"/>
    <col min="4103" max="4103" width="23.42578125" customWidth="1"/>
    <col min="4104" max="4104" width="10" customWidth="1"/>
    <col min="4105" max="4105" width="27.7109375" customWidth="1"/>
    <col min="4106" max="4106" width="25.28515625" customWidth="1"/>
    <col min="4107" max="4107" width="16.5703125" customWidth="1"/>
    <col min="4108" max="4108" width="21.28515625" customWidth="1"/>
    <col min="4109" max="4109" width="8.85546875" customWidth="1"/>
    <col min="4358" max="4358" width="6" customWidth="1"/>
    <col min="4359" max="4359" width="23.42578125" customWidth="1"/>
    <col min="4360" max="4360" width="10" customWidth="1"/>
    <col min="4361" max="4361" width="27.7109375" customWidth="1"/>
    <col min="4362" max="4362" width="25.28515625" customWidth="1"/>
    <col min="4363" max="4363" width="16.5703125" customWidth="1"/>
    <col min="4364" max="4364" width="21.28515625" customWidth="1"/>
    <col min="4365" max="4365" width="8.85546875" customWidth="1"/>
    <col min="4614" max="4614" width="6" customWidth="1"/>
    <col min="4615" max="4615" width="23.42578125" customWidth="1"/>
    <col min="4616" max="4616" width="10" customWidth="1"/>
    <col min="4617" max="4617" width="27.7109375" customWidth="1"/>
    <col min="4618" max="4618" width="25.28515625" customWidth="1"/>
    <col min="4619" max="4619" width="16.5703125" customWidth="1"/>
    <col min="4620" max="4620" width="21.28515625" customWidth="1"/>
    <col min="4621" max="4621" width="8.85546875" customWidth="1"/>
    <col min="4870" max="4870" width="6" customWidth="1"/>
    <col min="4871" max="4871" width="23.42578125" customWidth="1"/>
    <col min="4872" max="4872" width="10" customWidth="1"/>
    <col min="4873" max="4873" width="27.7109375" customWidth="1"/>
    <col min="4874" max="4874" width="25.28515625" customWidth="1"/>
    <col min="4875" max="4875" width="16.5703125" customWidth="1"/>
    <col min="4876" max="4876" width="21.28515625" customWidth="1"/>
    <col min="4877" max="4877" width="8.85546875" customWidth="1"/>
    <col min="5126" max="5126" width="6" customWidth="1"/>
    <col min="5127" max="5127" width="23.42578125" customWidth="1"/>
    <col min="5128" max="5128" width="10" customWidth="1"/>
    <col min="5129" max="5129" width="27.7109375" customWidth="1"/>
    <col min="5130" max="5130" width="25.28515625" customWidth="1"/>
    <col min="5131" max="5131" width="16.5703125" customWidth="1"/>
    <col min="5132" max="5132" width="21.28515625" customWidth="1"/>
    <col min="5133" max="5133" width="8.85546875" customWidth="1"/>
    <col min="5382" max="5382" width="6" customWidth="1"/>
    <col min="5383" max="5383" width="23.42578125" customWidth="1"/>
    <col min="5384" max="5384" width="10" customWidth="1"/>
    <col min="5385" max="5385" width="27.7109375" customWidth="1"/>
    <col min="5386" max="5386" width="25.28515625" customWidth="1"/>
    <col min="5387" max="5387" width="16.5703125" customWidth="1"/>
    <col min="5388" max="5388" width="21.28515625" customWidth="1"/>
    <col min="5389" max="5389" width="8.85546875" customWidth="1"/>
    <col min="5638" max="5638" width="6" customWidth="1"/>
    <col min="5639" max="5639" width="23.42578125" customWidth="1"/>
    <col min="5640" max="5640" width="10" customWidth="1"/>
    <col min="5641" max="5641" width="27.7109375" customWidth="1"/>
    <col min="5642" max="5642" width="25.28515625" customWidth="1"/>
    <col min="5643" max="5643" width="16.5703125" customWidth="1"/>
    <col min="5644" max="5644" width="21.28515625" customWidth="1"/>
    <col min="5645" max="5645" width="8.85546875" customWidth="1"/>
    <col min="5894" max="5894" width="6" customWidth="1"/>
    <col min="5895" max="5895" width="23.42578125" customWidth="1"/>
    <col min="5896" max="5896" width="10" customWidth="1"/>
    <col min="5897" max="5897" width="27.7109375" customWidth="1"/>
    <col min="5898" max="5898" width="25.28515625" customWidth="1"/>
    <col min="5899" max="5899" width="16.5703125" customWidth="1"/>
    <col min="5900" max="5900" width="21.28515625" customWidth="1"/>
    <col min="5901" max="5901" width="8.85546875" customWidth="1"/>
    <col min="6150" max="6150" width="6" customWidth="1"/>
    <col min="6151" max="6151" width="23.42578125" customWidth="1"/>
    <col min="6152" max="6152" width="10" customWidth="1"/>
    <col min="6153" max="6153" width="27.7109375" customWidth="1"/>
    <col min="6154" max="6154" width="25.28515625" customWidth="1"/>
    <col min="6155" max="6155" width="16.5703125" customWidth="1"/>
    <col min="6156" max="6156" width="21.28515625" customWidth="1"/>
    <col min="6157" max="6157" width="8.85546875" customWidth="1"/>
    <col min="6406" max="6406" width="6" customWidth="1"/>
    <col min="6407" max="6407" width="23.42578125" customWidth="1"/>
    <col min="6408" max="6408" width="10" customWidth="1"/>
    <col min="6409" max="6409" width="27.7109375" customWidth="1"/>
    <col min="6410" max="6410" width="25.28515625" customWidth="1"/>
    <col min="6411" max="6411" width="16.5703125" customWidth="1"/>
    <col min="6412" max="6412" width="21.28515625" customWidth="1"/>
    <col min="6413" max="6413" width="8.85546875" customWidth="1"/>
    <col min="6662" max="6662" width="6" customWidth="1"/>
    <col min="6663" max="6663" width="23.42578125" customWidth="1"/>
    <col min="6664" max="6664" width="10" customWidth="1"/>
    <col min="6665" max="6665" width="27.7109375" customWidth="1"/>
    <col min="6666" max="6666" width="25.28515625" customWidth="1"/>
    <col min="6667" max="6667" width="16.5703125" customWidth="1"/>
    <col min="6668" max="6668" width="21.28515625" customWidth="1"/>
    <col min="6669" max="6669" width="8.85546875" customWidth="1"/>
    <col min="6918" max="6918" width="6" customWidth="1"/>
    <col min="6919" max="6919" width="23.42578125" customWidth="1"/>
    <col min="6920" max="6920" width="10" customWidth="1"/>
    <col min="6921" max="6921" width="27.7109375" customWidth="1"/>
    <col min="6922" max="6922" width="25.28515625" customWidth="1"/>
    <col min="6923" max="6923" width="16.5703125" customWidth="1"/>
    <col min="6924" max="6924" width="21.28515625" customWidth="1"/>
    <col min="6925" max="6925" width="8.85546875" customWidth="1"/>
    <col min="7174" max="7174" width="6" customWidth="1"/>
    <col min="7175" max="7175" width="23.42578125" customWidth="1"/>
    <col min="7176" max="7176" width="10" customWidth="1"/>
    <col min="7177" max="7177" width="27.7109375" customWidth="1"/>
    <col min="7178" max="7178" width="25.28515625" customWidth="1"/>
    <col min="7179" max="7179" width="16.5703125" customWidth="1"/>
    <col min="7180" max="7180" width="21.28515625" customWidth="1"/>
    <col min="7181" max="7181" width="8.85546875" customWidth="1"/>
    <col min="7430" max="7430" width="6" customWidth="1"/>
    <col min="7431" max="7431" width="23.42578125" customWidth="1"/>
    <col min="7432" max="7432" width="10" customWidth="1"/>
    <col min="7433" max="7433" width="27.7109375" customWidth="1"/>
    <col min="7434" max="7434" width="25.28515625" customWidth="1"/>
    <col min="7435" max="7435" width="16.5703125" customWidth="1"/>
    <col min="7436" max="7436" width="21.28515625" customWidth="1"/>
    <col min="7437" max="7437" width="8.85546875" customWidth="1"/>
    <col min="7686" max="7686" width="6" customWidth="1"/>
    <col min="7687" max="7687" width="23.42578125" customWidth="1"/>
    <col min="7688" max="7688" width="10" customWidth="1"/>
    <col min="7689" max="7689" width="27.7109375" customWidth="1"/>
    <col min="7690" max="7690" width="25.28515625" customWidth="1"/>
    <col min="7691" max="7691" width="16.5703125" customWidth="1"/>
    <col min="7692" max="7692" width="21.28515625" customWidth="1"/>
    <col min="7693" max="7693" width="8.85546875" customWidth="1"/>
    <col min="7942" max="7942" width="6" customWidth="1"/>
    <col min="7943" max="7943" width="23.42578125" customWidth="1"/>
    <col min="7944" max="7944" width="10" customWidth="1"/>
    <col min="7945" max="7945" width="27.7109375" customWidth="1"/>
    <col min="7946" max="7946" width="25.28515625" customWidth="1"/>
    <col min="7947" max="7947" width="16.5703125" customWidth="1"/>
    <col min="7948" max="7948" width="21.28515625" customWidth="1"/>
    <col min="7949" max="7949" width="8.85546875" customWidth="1"/>
    <col min="8198" max="8198" width="6" customWidth="1"/>
    <col min="8199" max="8199" width="23.42578125" customWidth="1"/>
    <col min="8200" max="8200" width="10" customWidth="1"/>
    <col min="8201" max="8201" width="27.7109375" customWidth="1"/>
    <col min="8202" max="8202" width="25.28515625" customWidth="1"/>
    <col min="8203" max="8203" width="16.5703125" customWidth="1"/>
    <col min="8204" max="8204" width="21.28515625" customWidth="1"/>
    <col min="8205" max="8205" width="8.85546875" customWidth="1"/>
    <col min="8454" max="8454" width="6" customWidth="1"/>
    <col min="8455" max="8455" width="23.42578125" customWidth="1"/>
    <col min="8456" max="8456" width="10" customWidth="1"/>
    <col min="8457" max="8457" width="27.7109375" customWidth="1"/>
    <col min="8458" max="8458" width="25.28515625" customWidth="1"/>
    <col min="8459" max="8459" width="16.5703125" customWidth="1"/>
    <col min="8460" max="8460" width="21.28515625" customWidth="1"/>
    <col min="8461" max="8461" width="8.85546875" customWidth="1"/>
    <col min="8710" max="8710" width="6" customWidth="1"/>
    <col min="8711" max="8711" width="23.42578125" customWidth="1"/>
    <col min="8712" max="8712" width="10" customWidth="1"/>
    <col min="8713" max="8713" width="27.7109375" customWidth="1"/>
    <col min="8714" max="8714" width="25.28515625" customWidth="1"/>
    <col min="8715" max="8715" width="16.5703125" customWidth="1"/>
    <col min="8716" max="8716" width="21.28515625" customWidth="1"/>
    <col min="8717" max="8717" width="8.85546875" customWidth="1"/>
    <col min="8966" max="8966" width="6" customWidth="1"/>
    <col min="8967" max="8967" width="23.42578125" customWidth="1"/>
    <col min="8968" max="8968" width="10" customWidth="1"/>
    <col min="8969" max="8969" width="27.7109375" customWidth="1"/>
    <col min="8970" max="8970" width="25.28515625" customWidth="1"/>
    <col min="8971" max="8971" width="16.5703125" customWidth="1"/>
    <col min="8972" max="8972" width="21.28515625" customWidth="1"/>
    <col min="8973" max="8973" width="8.85546875" customWidth="1"/>
    <col min="9222" max="9222" width="6" customWidth="1"/>
    <col min="9223" max="9223" width="23.42578125" customWidth="1"/>
    <col min="9224" max="9224" width="10" customWidth="1"/>
    <col min="9225" max="9225" width="27.7109375" customWidth="1"/>
    <col min="9226" max="9226" width="25.28515625" customWidth="1"/>
    <col min="9227" max="9227" width="16.5703125" customWidth="1"/>
    <col min="9228" max="9228" width="21.28515625" customWidth="1"/>
    <col min="9229" max="9229" width="8.85546875" customWidth="1"/>
    <col min="9478" max="9478" width="6" customWidth="1"/>
    <col min="9479" max="9479" width="23.42578125" customWidth="1"/>
    <col min="9480" max="9480" width="10" customWidth="1"/>
    <col min="9481" max="9481" width="27.7109375" customWidth="1"/>
    <col min="9482" max="9482" width="25.28515625" customWidth="1"/>
    <col min="9483" max="9483" width="16.5703125" customWidth="1"/>
    <col min="9484" max="9484" width="21.28515625" customWidth="1"/>
    <col min="9485" max="9485" width="8.85546875" customWidth="1"/>
    <col min="9734" max="9734" width="6" customWidth="1"/>
    <col min="9735" max="9735" width="23.42578125" customWidth="1"/>
    <col min="9736" max="9736" width="10" customWidth="1"/>
    <col min="9737" max="9737" width="27.7109375" customWidth="1"/>
    <col min="9738" max="9738" width="25.28515625" customWidth="1"/>
    <col min="9739" max="9739" width="16.5703125" customWidth="1"/>
    <col min="9740" max="9740" width="21.28515625" customWidth="1"/>
    <col min="9741" max="9741" width="8.85546875" customWidth="1"/>
    <col min="9990" max="9990" width="6" customWidth="1"/>
    <col min="9991" max="9991" width="23.42578125" customWidth="1"/>
    <col min="9992" max="9992" width="10" customWidth="1"/>
    <col min="9993" max="9993" width="27.7109375" customWidth="1"/>
    <col min="9994" max="9994" width="25.28515625" customWidth="1"/>
    <col min="9995" max="9995" width="16.5703125" customWidth="1"/>
    <col min="9996" max="9996" width="21.28515625" customWidth="1"/>
    <col min="9997" max="9997" width="8.85546875" customWidth="1"/>
    <col min="10246" max="10246" width="6" customWidth="1"/>
    <col min="10247" max="10247" width="23.42578125" customWidth="1"/>
    <col min="10248" max="10248" width="10" customWidth="1"/>
    <col min="10249" max="10249" width="27.7109375" customWidth="1"/>
    <col min="10250" max="10250" width="25.28515625" customWidth="1"/>
    <col min="10251" max="10251" width="16.5703125" customWidth="1"/>
    <col min="10252" max="10252" width="21.28515625" customWidth="1"/>
    <col min="10253" max="10253" width="8.85546875" customWidth="1"/>
    <col min="10502" max="10502" width="6" customWidth="1"/>
    <col min="10503" max="10503" width="23.42578125" customWidth="1"/>
    <col min="10504" max="10504" width="10" customWidth="1"/>
    <col min="10505" max="10505" width="27.7109375" customWidth="1"/>
    <col min="10506" max="10506" width="25.28515625" customWidth="1"/>
    <col min="10507" max="10507" width="16.5703125" customWidth="1"/>
    <col min="10508" max="10508" width="21.28515625" customWidth="1"/>
    <col min="10509" max="10509" width="8.85546875" customWidth="1"/>
    <col min="10758" max="10758" width="6" customWidth="1"/>
    <col min="10759" max="10759" width="23.42578125" customWidth="1"/>
    <col min="10760" max="10760" width="10" customWidth="1"/>
    <col min="10761" max="10761" width="27.7109375" customWidth="1"/>
    <col min="10762" max="10762" width="25.28515625" customWidth="1"/>
    <col min="10763" max="10763" width="16.5703125" customWidth="1"/>
    <col min="10764" max="10764" width="21.28515625" customWidth="1"/>
    <col min="10765" max="10765" width="8.85546875" customWidth="1"/>
    <col min="11014" max="11014" width="6" customWidth="1"/>
    <col min="11015" max="11015" width="23.42578125" customWidth="1"/>
    <col min="11016" max="11016" width="10" customWidth="1"/>
    <col min="11017" max="11017" width="27.7109375" customWidth="1"/>
    <col min="11018" max="11018" width="25.28515625" customWidth="1"/>
    <col min="11019" max="11019" width="16.5703125" customWidth="1"/>
    <col min="11020" max="11020" width="21.28515625" customWidth="1"/>
    <col min="11021" max="11021" width="8.85546875" customWidth="1"/>
    <col min="11270" max="11270" width="6" customWidth="1"/>
    <col min="11271" max="11271" width="23.42578125" customWidth="1"/>
    <col min="11272" max="11272" width="10" customWidth="1"/>
    <col min="11273" max="11273" width="27.7109375" customWidth="1"/>
    <col min="11274" max="11274" width="25.28515625" customWidth="1"/>
    <col min="11275" max="11275" width="16.5703125" customWidth="1"/>
    <col min="11276" max="11276" width="21.28515625" customWidth="1"/>
    <col min="11277" max="11277" width="8.85546875" customWidth="1"/>
    <col min="11526" max="11526" width="6" customWidth="1"/>
    <col min="11527" max="11527" width="23.42578125" customWidth="1"/>
    <col min="11528" max="11528" width="10" customWidth="1"/>
    <col min="11529" max="11529" width="27.7109375" customWidth="1"/>
    <col min="11530" max="11530" width="25.28515625" customWidth="1"/>
    <col min="11531" max="11531" width="16.5703125" customWidth="1"/>
    <col min="11532" max="11532" width="21.28515625" customWidth="1"/>
    <col min="11533" max="11533" width="8.85546875" customWidth="1"/>
    <col min="11782" max="11782" width="6" customWidth="1"/>
    <col min="11783" max="11783" width="23.42578125" customWidth="1"/>
    <col min="11784" max="11784" width="10" customWidth="1"/>
    <col min="11785" max="11785" width="27.7109375" customWidth="1"/>
    <col min="11786" max="11786" width="25.28515625" customWidth="1"/>
    <col min="11787" max="11787" width="16.5703125" customWidth="1"/>
    <col min="11788" max="11788" width="21.28515625" customWidth="1"/>
    <col min="11789" max="11789" width="8.85546875" customWidth="1"/>
    <col min="12038" max="12038" width="6" customWidth="1"/>
    <col min="12039" max="12039" width="23.42578125" customWidth="1"/>
    <col min="12040" max="12040" width="10" customWidth="1"/>
    <col min="12041" max="12041" width="27.7109375" customWidth="1"/>
    <col min="12042" max="12042" width="25.28515625" customWidth="1"/>
    <col min="12043" max="12043" width="16.5703125" customWidth="1"/>
    <col min="12044" max="12044" width="21.28515625" customWidth="1"/>
    <col min="12045" max="12045" width="8.85546875" customWidth="1"/>
    <col min="12294" max="12294" width="6" customWidth="1"/>
    <col min="12295" max="12295" width="23.42578125" customWidth="1"/>
    <col min="12296" max="12296" width="10" customWidth="1"/>
    <col min="12297" max="12297" width="27.7109375" customWidth="1"/>
    <col min="12298" max="12298" width="25.28515625" customWidth="1"/>
    <col min="12299" max="12299" width="16.5703125" customWidth="1"/>
    <col min="12300" max="12300" width="21.28515625" customWidth="1"/>
    <col min="12301" max="12301" width="8.85546875" customWidth="1"/>
    <col min="12550" max="12550" width="6" customWidth="1"/>
    <col min="12551" max="12551" width="23.42578125" customWidth="1"/>
    <col min="12552" max="12552" width="10" customWidth="1"/>
    <col min="12553" max="12553" width="27.7109375" customWidth="1"/>
    <col min="12554" max="12554" width="25.28515625" customWidth="1"/>
    <col min="12555" max="12555" width="16.5703125" customWidth="1"/>
    <col min="12556" max="12556" width="21.28515625" customWidth="1"/>
    <col min="12557" max="12557" width="8.85546875" customWidth="1"/>
    <col min="12806" max="12806" width="6" customWidth="1"/>
    <col min="12807" max="12807" width="23.42578125" customWidth="1"/>
    <col min="12808" max="12808" width="10" customWidth="1"/>
    <col min="12809" max="12809" width="27.7109375" customWidth="1"/>
    <col min="12810" max="12810" width="25.28515625" customWidth="1"/>
    <col min="12811" max="12811" width="16.5703125" customWidth="1"/>
    <col min="12812" max="12812" width="21.28515625" customWidth="1"/>
    <col min="12813" max="12813" width="8.85546875" customWidth="1"/>
    <col min="13062" max="13062" width="6" customWidth="1"/>
    <col min="13063" max="13063" width="23.42578125" customWidth="1"/>
    <col min="13064" max="13064" width="10" customWidth="1"/>
    <col min="13065" max="13065" width="27.7109375" customWidth="1"/>
    <col min="13066" max="13066" width="25.28515625" customWidth="1"/>
    <col min="13067" max="13067" width="16.5703125" customWidth="1"/>
    <col min="13068" max="13068" width="21.28515625" customWidth="1"/>
    <col min="13069" max="13069" width="8.85546875" customWidth="1"/>
    <col min="13318" max="13318" width="6" customWidth="1"/>
    <col min="13319" max="13319" width="23.42578125" customWidth="1"/>
    <col min="13320" max="13320" width="10" customWidth="1"/>
    <col min="13321" max="13321" width="27.7109375" customWidth="1"/>
    <col min="13322" max="13322" width="25.28515625" customWidth="1"/>
    <col min="13323" max="13323" width="16.5703125" customWidth="1"/>
    <col min="13324" max="13324" width="21.28515625" customWidth="1"/>
    <col min="13325" max="13325" width="8.85546875" customWidth="1"/>
    <col min="13574" max="13574" width="6" customWidth="1"/>
    <col min="13575" max="13575" width="23.42578125" customWidth="1"/>
    <col min="13576" max="13576" width="10" customWidth="1"/>
    <col min="13577" max="13577" width="27.7109375" customWidth="1"/>
    <col min="13578" max="13578" width="25.28515625" customWidth="1"/>
    <col min="13579" max="13579" width="16.5703125" customWidth="1"/>
    <col min="13580" max="13580" width="21.28515625" customWidth="1"/>
    <col min="13581" max="13581" width="8.85546875" customWidth="1"/>
    <col min="13830" max="13830" width="6" customWidth="1"/>
    <col min="13831" max="13831" width="23.42578125" customWidth="1"/>
    <col min="13832" max="13832" width="10" customWidth="1"/>
    <col min="13833" max="13833" width="27.7109375" customWidth="1"/>
    <col min="13834" max="13834" width="25.28515625" customWidth="1"/>
    <col min="13835" max="13835" width="16.5703125" customWidth="1"/>
    <col min="13836" max="13836" width="21.28515625" customWidth="1"/>
    <col min="13837" max="13837" width="8.85546875" customWidth="1"/>
    <col min="14086" max="14086" width="6" customWidth="1"/>
    <col min="14087" max="14087" width="23.42578125" customWidth="1"/>
    <col min="14088" max="14088" width="10" customWidth="1"/>
    <col min="14089" max="14089" width="27.7109375" customWidth="1"/>
    <col min="14090" max="14090" width="25.28515625" customWidth="1"/>
    <col min="14091" max="14091" width="16.5703125" customWidth="1"/>
    <col min="14092" max="14092" width="21.28515625" customWidth="1"/>
    <col min="14093" max="14093" width="8.85546875" customWidth="1"/>
    <col min="14342" max="14342" width="6" customWidth="1"/>
    <col min="14343" max="14343" width="23.42578125" customWidth="1"/>
    <col min="14344" max="14344" width="10" customWidth="1"/>
    <col min="14345" max="14345" width="27.7109375" customWidth="1"/>
    <col min="14346" max="14346" width="25.28515625" customWidth="1"/>
    <col min="14347" max="14347" width="16.5703125" customWidth="1"/>
    <col min="14348" max="14348" width="21.28515625" customWidth="1"/>
    <col min="14349" max="14349" width="8.85546875" customWidth="1"/>
    <col min="14598" max="14598" width="6" customWidth="1"/>
    <col min="14599" max="14599" width="23.42578125" customWidth="1"/>
    <col min="14600" max="14600" width="10" customWidth="1"/>
    <col min="14601" max="14601" width="27.7109375" customWidth="1"/>
    <col min="14602" max="14602" width="25.28515625" customWidth="1"/>
    <col min="14603" max="14603" width="16.5703125" customWidth="1"/>
    <col min="14604" max="14604" width="21.28515625" customWidth="1"/>
    <col min="14605" max="14605" width="8.85546875" customWidth="1"/>
    <col min="14854" max="14854" width="6" customWidth="1"/>
    <col min="14855" max="14855" width="23.42578125" customWidth="1"/>
    <col min="14856" max="14856" width="10" customWidth="1"/>
    <col min="14857" max="14857" width="27.7109375" customWidth="1"/>
    <col min="14858" max="14858" width="25.28515625" customWidth="1"/>
    <col min="14859" max="14859" width="16.5703125" customWidth="1"/>
    <col min="14860" max="14860" width="21.28515625" customWidth="1"/>
    <col min="14861" max="14861" width="8.85546875" customWidth="1"/>
    <col min="15110" max="15110" width="6" customWidth="1"/>
    <col min="15111" max="15111" width="23.42578125" customWidth="1"/>
    <col min="15112" max="15112" width="10" customWidth="1"/>
    <col min="15113" max="15113" width="27.7109375" customWidth="1"/>
    <col min="15114" max="15114" width="25.28515625" customWidth="1"/>
    <col min="15115" max="15115" width="16.5703125" customWidth="1"/>
    <col min="15116" max="15116" width="21.28515625" customWidth="1"/>
    <col min="15117" max="15117" width="8.85546875" customWidth="1"/>
    <col min="15366" max="15366" width="6" customWidth="1"/>
    <col min="15367" max="15367" width="23.42578125" customWidth="1"/>
    <col min="15368" max="15368" width="10" customWidth="1"/>
    <col min="15369" max="15369" width="27.7109375" customWidth="1"/>
    <col min="15370" max="15370" width="25.28515625" customWidth="1"/>
    <col min="15371" max="15371" width="16.5703125" customWidth="1"/>
    <col min="15372" max="15372" width="21.28515625" customWidth="1"/>
    <col min="15373" max="15373" width="8.85546875" customWidth="1"/>
    <col min="15622" max="15622" width="6" customWidth="1"/>
    <col min="15623" max="15623" width="23.42578125" customWidth="1"/>
    <col min="15624" max="15624" width="10" customWidth="1"/>
    <col min="15625" max="15625" width="27.7109375" customWidth="1"/>
    <col min="15626" max="15626" width="25.28515625" customWidth="1"/>
    <col min="15627" max="15627" width="16.5703125" customWidth="1"/>
    <col min="15628" max="15628" width="21.28515625" customWidth="1"/>
    <col min="15629" max="15629" width="8.85546875" customWidth="1"/>
    <col min="15878" max="15878" width="6" customWidth="1"/>
    <col min="15879" max="15879" width="23.42578125" customWidth="1"/>
    <col min="15880" max="15880" width="10" customWidth="1"/>
    <col min="15881" max="15881" width="27.7109375" customWidth="1"/>
    <col min="15882" max="15882" width="25.28515625" customWidth="1"/>
    <col min="15883" max="15883" width="16.5703125" customWidth="1"/>
    <col min="15884" max="15884" width="21.28515625" customWidth="1"/>
    <col min="15885" max="15885" width="8.85546875" customWidth="1"/>
    <col min="16134" max="16134" width="6" customWidth="1"/>
    <col min="16135" max="16135" width="23.42578125" customWidth="1"/>
    <col min="16136" max="16136" width="10" customWidth="1"/>
    <col min="16137" max="16137" width="27.7109375" customWidth="1"/>
    <col min="16138" max="16138" width="25.28515625" customWidth="1"/>
    <col min="16139" max="16139" width="16.5703125" customWidth="1"/>
    <col min="16140" max="16140" width="21.28515625" customWidth="1"/>
    <col min="16141" max="16141" width="8.85546875" customWidth="1"/>
  </cols>
  <sheetData>
    <row r="1" spans="1:15" s="3" customFormat="1" ht="16.5" x14ac:dyDescent="0.25">
      <c r="A1" s="496" t="s">
        <v>1</v>
      </c>
      <c r="B1" s="496"/>
      <c r="C1" s="496"/>
      <c r="D1" s="497" t="s">
        <v>2</v>
      </c>
      <c r="E1" s="497"/>
      <c r="F1" s="497"/>
      <c r="G1" s="497"/>
      <c r="H1" s="497"/>
      <c r="I1" s="497"/>
      <c r="J1" s="497"/>
      <c r="K1" s="497"/>
      <c r="L1" s="497"/>
      <c r="M1" s="497"/>
      <c r="N1" s="497"/>
      <c r="O1" s="497"/>
    </row>
    <row r="2" spans="1:15" s="3" customFormat="1" ht="16.5" x14ac:dyDescent="0.25">
      <c r="A2" s="498" t="s">
        <v>8</v>
      </c>
      <c r="B2" s="498"/>
      <c r="C2" s="498"/>
      <c r="D2" s="497" t="s">
        <v>4</v>
      </c>
      <c r="E2" s="497"/>
      <c r="F2" s="497"/>
      <c r="G2" s="497"/>
      <c r="H2" s="497"/>
      <c r="I2" s="497"/>
      <c r="J2" s="497"/>
      <c r="K2" s="497"/>
      <c r="L2" s="497"/>
      <c r="M2" s="497"/>
      <c r="N2" s="497"/>
      <c r="O2" s="497"/>
    </row>
    <row r="3" spans="1:15" s="1" customFormat="1" ht="20.25" x14ac:dyDescent="0.3">
      <c r="A3" s="502" t="s">
        <v>225</v>
      </c>
      <c r="B3" s="502"/>
      <c r="C3" s="502"/>
      <c r="D3" s="502"/>
      <c r="E3" s="502"/>
      <c r="F3" s="502"/>
      <c r="G3" s="502"/>
      <c r="H3" s="502"/>
      <c r="I3" s="502"/>
      <c r="J3" s="502"/>
      <c r="K3" s="502"/>
      <c r="L3" s="502"/>
      <c r="M3" s="502"/>
      <c r="N3" s="502"/>
      <c r="O3" s="502"/>
    </row>
    <row r="4" spans="1:15" s="1" customFormat="1" ht="18.75" x14ac:dyDescent="0.3">
      <c r="A4" s="350"/>
      <c r="B4" s="376"/>
      <c r="C4" s="376"/>
      <c r="D4" s="377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</row>
    <row r="5" spans="1:15" s="9" customFormat="1" ht="18.75" x14ac:dyDescent="0.2">
      <c r="A5" s="378" t="s">
        <v>121</v>
      </c>
      <c r="B5" s="378"/>
      <c r="C5" s="378"/>
      <c r="D5" s="378"/>
      <c r="E5" s="17"/>
      <c r="F5" s="17"/>
      <c r="G5" s="492" t="s">
        <v>115</v>
      </c>
      <c r="H5" s="493"/>
      <c r="I5" s="493"/>
      <c r="J5" s="493"/>
      <c r="K5" s="493"/>
      <c r="L5" s="493"/>
      <c r="M5" s="493"/>
      <c r="N5" s="493"/>
      <c r="O5" s="494"/>
    </row>
    <row r="6" spans="1:15" s="10" customFormat="1" ht="19.5" x14ac:dyDescent="0.2">
      <c r="A6" s="379"/>
      <c r="B6" s="380" t="s">
        <v>77</v>
      </c>
      <c r="C6" s="379"/>
      <c r="D6" s="379"/>
      <c r="E6" s="11"/>
      <c r="F6" s="11"/>
      <c r="G6" s="488" t="s">
        <v>80</v>
      </c>
      <c r="H6" s="489"/>
      <c r="I6" s="490"/>
      <c r="J6" s="488" t="s">
        <v>128</v>
      </c>
      <c r="K6" s="489"/>
      <c r="L6" s="490"/>
      <c r="M6" s="495" t="s">
        <v>91</v>
      </c>
      <c r="N6" s="495"/>
      <c r="O6" s="495"/>
    </row>
    <row r="7" spans="1:15" s="10" customFormat="1" ht="19.5" x14ac:dyDescent="0.2">
      <c r="A7" s="379"/>
      <c r="B7" s="380" t="s">
        <v>122</v>
      </c>
      <c r="C7" s="379"/>
      <c r="D7" s="379"/>
      <c r="E7" s="11"/>
      <c r="F7" s="11"/>
      <c r="G7" s="485" t="s">
        <v>81</v>
      </c>
      <c r="H7" s="486"/>
      <c r="I7" s="487"/>
      <c r="J7" s="19" t="s">
        <v>82</v>
      </c>
      <c r="K7" s="20"/>
      <c r="L7" s="20"/>
      <c r="M7" s="491" t="s">
        <v>83</v>
      </c>
      <c r="N7" s="491"/>
      <c r="O7" s="491"/>
    </row>
    <row r="8" spans="1:15" s="10" customFormat="1" ht="19.5" x14ac:dyDescent="0.2">
      <c r="A8" s="379"/>
      <c r="B8" s="380" t="s">
        <v>78</v>
      </c>
      <c r="C8" s="379"/>
      <c r="D8" s="379"/>
      <c r="E8" s="11"/>
      <c r="F8" s="11"/>
      <c r="G8" s="485" t="s">
        <v>183</v>
      </c>
      <c r="H8" s="486"/>
      <c r="I8" s="487"/>
      <c r="J8" s="19" t="s">
        <v>82</v>
      </c>
      <c r="K8" s="20"/>
      <c r="L8" s="20"/>
      <c r="M8" s="499" t="s">
        <v>138</v>
      </c>
      <c r="N8" s="500"/>
      <c r="O8" s="501"/>
    </row>
    <row r="9" spans="1:15" s="10" customFormat="1" ht="18.75" x14ac:dyDescent="0.2">
      <c r="A9" s="381" t="s">
        <v>191</v>
      </c>
      <c r="B9" s="382"/>
      <c r="C9" s="379"/>
      <c r="D9" s="379"/>
      <c r="E9" s="11"/>
      <c r="F9" s="11"/>
      <c r="G9" s="485" t="s">
        <v>184</v>
      </c>
      <c r="H9" s="486"/>
      <c r="I9" s="487"/>
      <c r="J9" s="19" t="s">
        <v>82</v>
      </c>
      <c r="K9" s="20"/>
      <c r="L9" s="20"/>
      <c r="M9" s="491" t="s">
        <v>139</v>
      </c>
      <c r="N9" s="491"/>
      <c r="O9" s="491"/>
    </row>
    <row r="10" spans="1:15" s="3" customFormat="1" ht="18.75" x14ac:dyDescent="0.25">
      <c r="A10" s="383"/>
      <c r="B10" s="378" t="s">
        <v>190</v>
      </c>
      <c r="C10" s="384"/>
      <c r="D10" s="384"/>
      <c r="E10" s="16"/>
      <c r="F10" s="16"/>
      <c r="G10" s="485" t="s">
        <v>90</v>
      </c>
      <c r="H10" s="486"/>
      <c r="I10" s="487"/>
      <c r="J10" s="19" t="s">
        <v>86</v>
      </c>
      <c r="K10" s="20"/>
      <c r="L10" s="20"/>
      <c r="M10" s="491" t="s">
        <v>87</v>
      </c>
      <c r="N10" s="491"/>
      <c r="O10" s="491"/>
    </row>
    <row r="11" spans="1:15" s="3" customFormat="1" ht="18.75" x14ac:dyDescent="0.25">
      <c r="A11" s="385" t="s">
        <v>117</v>
      </c>
      <c r="B11" s="386"/>
      <c r="C11" s="387"/>
      <c r="D11" s="387"/>
      <c r="E11" s="12"/>
      <c r="F11" s="12"/>
      <c r="G11" s="485" t="s">
        <v>185</v>
      </c>
      <c r="H11" s="486"/>
      <c r="I11" s="487"/>
      <c r="J11" s="19" t="s">
        <v>86</v>
      </c>
      <c r="K11" s="20"/>
      <c r="L11" s="20"/>
      <c r="M11" s="491" t="s">
        <v>88</v>
      </c>
      <c r="N11" s="491"/>
      <c r="O11" s="491"/>
    </row>
    <row r="12" spans="1:15" s="9" customFormat="1" ht="18.75" x14ac:dyDescent="0.2">
      <c r="A12" s="379"/>
      <c r="B12" s="388"/>
      <c r="C12" s="388"/>
      <c r="D12" s="388"/>
      <c r="E12" s="25"/>
      <c r="F12" s="13"/>
      <c r="G12" s="492" t="s">
        <v>116</v>
      </c>
      <c r="H12" s="493"/>
      <c r="I12" s="493"/>
      <c r="J12" s="493"/>
      <c r="K12" s="493"/>
      <c r="L12" s="493"/>
      <c r="M12" s="493"/>
      <c r="N12" s="493"/>
      <c r="O12" s="494"/>
    </row>
    <row r="13" spans="1:15" s="9" customFormat="1" ht="18.75" x14ac:dyDescent="0.2">
      <c r="A13" s="379"/>
      <c r="B13" s="389" t="s">
        <v>140</v>
      </c>
      <c r="C13" s="389" t="s">
        <v>141</v>
      </c>
      <c r="D13" s="389"/>
      <c r="E13" s="22" t="s">
        <v>142</v>
      </c>
      <c r="F13" s="13"/>
      <c r="G13" s="488" t="s">
        <v>80</v>
      </c>
      <c r="H13" s="489"/>
      <c r="I13" s="490"/>
      <c r="J13" s="488" t="s">
        <v>128</v>
      </c>
      <c r="K13" s="489"/>
      <c r="L13" s="490"/>
      <c r="M13" s="495" t="s">
        <v>91</v>
      </c>
      <c r="N13" s="495"/>
      <c r="O13" s="495"/>
    </row>
    <row r="14" spans="1:15" s="9" customFormat="1" ht="18.75" x14ac:dyDescent="0.3">
      <c r="A14" s="379"/>
      <c r="B14" s="390" t="s">
        <v>173</v>
      </c>
      <c r="C14" s="391" t="s">
        <v>237</v>
      </c>
      <c r="D14" s="392"/>
      <c r="E14" s="23" t="s">
        <v>162</v>
      </c>
      <c r="F14" s="13"/>
      <c r="G14" s="485" t="s">
        <v>81</v>
      </c>
      <c r="H14" s="486"/>
      <c r="I14" s="487"/>
      <c r="J14" s="19" t="s">
        <v>82</v>
      </c>
      <c r="K14" s="20"/>
      <c r="L14" s="20"/>
      <c r="M14" s="491" t="s">
        <v>92</v>
      </c>
      <c r="N14" s="491"/>
      <c r="O14" s="491"/>
    </row>
    <row r="15" spans="1:15" s="10" customFormat="1" ht="18.75" x14ac:dyDescent="0.3">
      <c r="A15" s="382"/>
      <c r="B15" s="393" t="s">
        <v>203</v>
      </c>
      <c r="C15" s="391" t="s">
        <v>222</v>
      </c>
      <c r="D15" s="392"/>
      <c r="E15" s="23" t="s">
        <v>164</v>
      </c>
      <c r="F15" s="11"/>
      <c r="G15" s="485" t="s">
        <v>84</v>
      </c>
      <c r="H15" s="486"/>
      <c r="I15" s="487"/>
      <c r="J15" s="19" t="s">
        <v>85</v>
      </c>
      <c r="K15" s="20"/>
      <c r="L15" s="20"/>
      <c r="M15" s="491" t="s">
        <v>130</v>
      </c>
      <c r="N15" s="491"/>
      <c r="O15" s="491"/>
    </row>
    <row r="16" spans="1:15" s="10" customFormat="1" ht="18.75" x14ac:dyDescent="0.3">
      <c r="A16" s="382"/>
      <c r="B16" s="390" t="s">
        <v>174</v>
      </c>
      <c r="C16" s="391" t="s">
        <v>176</v>
      </c>
      <c r="D16" s="392"/>
      <c r="E16" s="23" t="s">
        <v>195</v>
      </c>
      <c r="F16" s="11"/>
      <c r="G16" s="485" t="s">
        <v>89</v>
      </c>
      <c r="H16" s="486"/>
      <c r="I16" s="487"/>
      <c r="J16" s="19" t="s">
        <v>86</v>
      </c>
      <c r="K16" s="20"/>
      <c r="L16" s="20"/>
      <c r="M16" s="491" t="s">
        <v>93</v>
      </c>
      <c r="N16" s="491"/>
      <c r="O16" s="491"/>
    </row>
    <row r="17" spans="1:24" s="10" customFormat="1" ht="18.75" hidden="1" x14ac:dyDescent="0.3">
      <c r="A17" s="382"/>
      <c r="B17" s="390" t="s">
        <v>197</v>
      </c>
      <c r="C17" s="391" t="s">
        <v>165</v>
      </c>
      <c r="D17" s="392"/>
      <c r="E17" s="23" t="s">
        <v>163</v>
      </c>
      <c r="F17" s="11"/>
      <c r="G17" s="485" t="s">
        <v>95</v>
      </c>
      <c r="H17" s="486"/>
      <c r="I17" s="487"/>
      <c r="J17" s="19" t="s">
        <v>86</v>
      </c>
      <c r="K17" s="20"/>
      <c r="L17" s="20"/>
      <c r="M17" s="491" t="s">
        <v>94</v>
      </c>
      <c r="N17" s="491"/>
      <c r="O17" s="491"/>
    </row>
    <row r="18" spans="1:24" s="10" customFormat="1" ht="18.75" hidden="1" x14ac:dyDescent="0.3">
      <c r="A18" s="382"/>
      <c r="B18" s="390" t="s">
        <v>175</v>
      </c>
      <c r="C18" s="391" t="s">
        <v>342</v>
      </c>
      <c r="D18" s="392"/>
      <c r="E18" s="23" t="s">
        <v>168</v>
      </c>
      <c r="F18" s="11"/>
      <c r="G18" s="492" t="s">
        <v>129</v>
      </c>
      <c r="H18" s="493"/>
      <c r="I18" s="493"/>
      <c r="J18" s="493"/>
      <c r="K18" s="493"/>
      <c r="L18" s="493"/>
      <c r="M18" s="493"/>
      <c r="N18" s="493"/>
      <c r="O18" s="494"/>
    </row>
    <row r="19" spans="1:24" s="10" customFormat="1" ht="18.75" hidden="1" x14ac:dyDescent="0.3">
      <c r="A19" s="382"/>
      <c r="B19" s="390" t="s">
        <v>196</v>
      </c>
      <c r="C19" s="391" t="s">
        <v>172</v>
      </c>
      <c r="D19" s="392"/>
      <c r="E19" s="23" t="s">
        <v>166</v>
      </c>
      <c r="F19" s="11"/>
      <c r="G19" s="488" t="s">
        <v>80</v>
      </c>
      <c r="H19" s="489"/>
      <c r="I19" s="490"/>
      <c r="J19" s="488" t="s">
        <v>128</v>
      </c>
      <c r="K19" s="489"/>
      <c r="L19" s="489"/>
      <c r="M19" s="495" t="s">
        <v>91</v>
      </c>
      <c r="N19" s="495"/>
      <c r="O19" s="495"/>
    </row>
    <row r="20" spans="1:24" s="10" customFormat="1" ht="18.75" hidden="1" x14ac:dyDescent="0.3">
      <c r="A20" s="382"/>
      <c r="B20" s="390" t="s">
        <v>161</v>
      </c>
      <c r="C20" s="522" t="s">
        <v>221</v>
      </c>
      <c r="D20" s="523"/>
      <c r="E20" s="23" t="s">
        <v>194</v>
      </c>
      <c r="F20" s="11"/>
      <c r="G20" s="485" t="s">
        <v>81</v>
      </c>
      <c r="H20" s="486"/>
      <c r="I20" s="487"/>
      <c r="J20" s="19" t="s">
        <v>82</v>
      </c>
      <c r="K20" s="20"/>
      <c r="L20" s="20"/>
      <c r="M20" s="491" t="s">
        <v>131</v>
      </c>
      <c r="N20" s="491"/>
      <c r="O20" s="491"/>
    </row>
    <row r="21" spans="1:24" s="10" customFormat="1" ht="18.75" hidden="1" x14ac:dyDescent="0.3">
      <c r="A21" s="382"/>
      <c r="B21" s="390" t="s">
        <v>171</v>
      </c>
      <c r="C21" s="522" t="s">
        <v>169</v>
      </c>
      <c r="D21" s="523"/>
      <c r="E21" s="23"/>
      <c r="F21" s="11"/>
      <c r="G21" s="485" t="s">
        <v>84</v>
      </c>
      <c r="H21" s="486"/>
      <c r="I21" s="487"/>
      <c r="J21" s="19" t="s">
        <v>85</v>
      </c>
      <c r="K21" s="20"/>
      <c r="L21" s="20"/>
      <c r="M21" s="491" t="s">
        <v>132</v>
      </c>
      <c r="N21" s="491"/>
      <c r="O21" s="491"/>
    </row>
    <row r="22" spans="1:24" s="10" customFormat="1" ht="18.75" hidden="1" x14ac:dyDescent="0.2">
      <c r="A22" s="382"/>
      <c r="B22" s="382"/>
      <c r="C22" s="382"/>
      <c r="D22" s="382"/>
      <c r="F22" s="11"/>
      <c r="G22" s="485" t="s">
        <v>89</v>
      </c>
      <c r="H22" s="486"/>
      <c r="I22" s="487"/>
      <c r="J22" s="19" t="s">
        <v>86</v>
      </c>
      <c r="K22" s="20"/>
      <c r="L22" s="20"/>
      <c r="M22" s="491" t="s">
        <v>133</v>
      </c>
      <c r="N22" s="491"/>
      <c r="O22" s="491"/>
    </row>
    <row r="23" spans="1:24" s="10" customFormat="1" ht="18.75" hidden="1" x14ac:dyDescent="0.2">
      <c r="A23" s="382"/>
      <c r="B23" s="382"/>
      <c r="C23" s="382"/>
      <c r="D23" s="382"/>
      <c r="F23" s="11"/>
      <c r="G23" s="485" t="s">
        <v>90</v>
      </c>
      <c r="H23" s="486"/>
      <c r="I23" s="487"/>
      <c r="J23" s="19" t="s">
        <v>86</v>
      </c>
      <c r="K23" s="20"/>
      <c r="L23" s="20"/>
      <c r="M23" s="491" t="s">
        <v>134</v>
      </c>
      <c r="N23" s="491"/>
      <c r="O23" s="491"/>
    </row>
    <row r="24" spans="1:24" s="9" customFormat="1" ht="16.5" thickBot="1" x14ac:dyDescent="0.25">
      <c r="A24" s="394"/>
      <c r="B24" s="395"/>
      <c r="C24" s="396"/>
      <c r="D24" s="396"/>
      <c r="E24" s="13"/>
      <c r="F24" s="13"/>
      <c r="G24" s="13"/>
      <c r="H24" s="13"/>
      <c r="I24" s="13"/>
      <c r="J24" s="13"/>
      <c r="K24" s="13"/>
      <c r="L24" s="13"/>
      <c r="M24" s="21"/>
      <c r="N24" s="21"/>
      <c r="O24" s="13"/>
    </row>
    <row r="25" spans="1:24" s="1" customFormat="1" ht="15.6" customHeight="1" thickTop="1" x14ac:dyDescent="0.2">
      <c r="A25" s="511" t="s">
        <v>0</v>
      </c>
      <c r="B25" s="511" t="s">
        <v>5</v>
      </c>
      <c r="C25" s="511" t="s">
        <v>101</v>
      </c>
      <c r="D25" s="514" t="s">
        <v>97</v>
      </c>
      <c r="E25" s="517" t="s">
        <v>127</v>
      </c>
      <c r="F25" s="518"/>
      <c r="G25" s="518"/>
      <c r="H25" s="518"/>
      <c r="I25" s="519"/>
      <c r="J25" s="531" t="s">
        <v>334</v>
      </c>
      <c r="K25" s="532"/>
      <c r="L25" s="532"/>
      <c r="M25" s="532"/>
      <c r="N25" s="533"/>
      <c r="O25" s="524" t="s">
        <v>118</v>
      </c>
      <c r="P25" s="479" t="s">
        <v>262</v>
      </c>
      <c r="Q25" s="479" t="s">
        <v>266</v>
      </c>
      <c r="R25" s="479" t="s">
        <v>264</v>
      </c>
      <c r="S25" s="479" t="s">
        <v>263</v>
      </c>
      <c r="T25" s="482" t="s">
        <v>265</v>
      </c>
    </row>
    <row r="26" spans="1:24" s="1" customFormat="1" ht="15" customHeight="1" x14ac:dyDescent="0.2">
      <c r="A26" s="512"/>
      <c r="B26" s="512"/>
      <c r="C26" s="512"/>
      <c r="D26" s="515"/>
      <c r="E26" s="520" t="s">
        <v>124</v>
      </c>
      <c r="F26" s="521"/>
      <c r="G26" s="527" t="s">
        <v>135</v>
      </c>
      <c r="H26" s="521"/>
      <c r="I26" s="504" t="s">
        <v>126</v>
      </c>
      <c r="J26" s="528" t="s">
        <v>124</v>
      </c>
      <c r="K26" s="529"/>
      <c r="L26" s="530" t="s">
        <v>135</v>
      </c>
      <c r="M26" s="529"/>
      <c r="N26" s="508" t="s">
        <v>126</v>
      </c>
      <c r="O26" s="525"/>
      <c r="P26" s="480"/>
      <c r="Q26" s="480"/>
      <c r="R26" s="480"/>
      <c r="S26" s="480"/>
      <c r="T26" s="483"/>
    </row>
    <row r="27" spans="1:24" s="1" customFormat="1" ht="47.25" x14ac:dyDescent="0.2">
      <c r="A27" s="513"/>
      <c r="B27" s="513"/>
      <c r="C27" s="513"/>
      <c r="D27" s="516"/>
      <c r="E27" s="59" t="s">
        <v>136</v>
      </c>
      <c r="F27" s="57" t="s">
        <v>6</v>
      </c>
      <c r="G27" s="57" t="s">
        <v>125</v>
      </c>
      <c r="H27" s="60" t="s">
        <v>3</v>
      </c>
      <c r="I27" s="505"/>
      <c r="J27" s="193" t="s">
        <v>136</v>
      </c>
      <c r="K27" s="191" t="s">
        <v>6</v>
      </c>
      <c r="L27" s="191" t="s">
        <v>125</v>
      </c>
      <c r="M27" s="194" t="s">
        <v>3</v>
      </c>
      <c r="N27" s="509"/>
      <c r="O27" s="526"/>
      <c r="P27" s="480"/>
      <c r="Q27" s="480"/>
      <c r="R27" s="480"/>
      <c r="S27" s="480"/>
      <c r="T27" s="483"/>
      <c r="X27" s="194" t="s">
        <v>325</v>
      </c>
    </row>
    <row r="28" spans="1:24" s="1" customFormat="1" ht="15" customHeight="1" x14ac:dyDescent="0.2">
      <c r="A28" s="397">
        <v>1</v>
      </c>
      <c r="B28" s="397">
        <v>2</v>
      </c>
      <c r="C28" s="397">
        <v>3</v>
      </c>
      <c r="D28" s="398">
        <v>4</v>
      </c>
      <c r="E28" s="59">
        <v>5</v>
      </c>
      <c r="F28" s="60"/>
      <c r="G28" s="60"/>
      <c r="H28" s="60"/>
      <c r="I28" s="61"/>
      <c r="J28" s="193"/>
      <c r="K28" s="194"/>
      <c r="L28" s="194">
        <v>6</v>
      </c>
      <c r="M28" s="194">
        <v>7</v>
      </c>
      <c r="N28" s="195"/>
      <c r="O28" s="189">
        <v>8</v>
      </c>
      <c r="P28" s="480"/>
      <c r="Q28" s="480"/>
      <c r="R28" s="480"/>
      <c r="S28" s="480"/>
      <c r="T28" s="483"/>
    </row>
    <row r="29" spans="1:24" s="1" customFormat="1" ht="16.5" thickBot="1" x14ac:dyDescent="0.25">
      <c r="A29" s="399" t="s">
        <v>9</v>
      </c>
      <c r="B29" s="400" t="s">
        <v>10</v>
      </c>
      <c r="C29" s="399"/>
      <c r="D29" s="401"/>
      <c r="E29" s="62"/>
      <c r="F29" s="56"/>
      <c r="G29" s="56"/>
      <c r="H29" s="56"/>
      <c r="I29" s="58"/>
      <c r="J29" s="196"/>
      <c r="K29" s="197"/>
      <c r="L29" s="197"/>
      <c r="M29" s="197"/>
      <c r="N29" s="192"/>
      <c r="O29" s="190"/>
      <c r="P29" s="481"/>
      <c r="Q29" s="481"/>
      <c r="R29" s="481"/>
      <c r="S29" s="481"/>
      <c r="T29" s="484"/>
      <c r="X29" s="1">
        <v>1</v>
      </c>
    </row>
    <row r="30" spans="1:24" s="1" customFormat="1" ht="17.25" thickTop="1" thickBot="1" x14ac:dyDescent="0.3">
      <c r="A30" s="402">
        <v>1</v>
      </c>
      <c r="B30" s="403" t="s">
        <v>120</v>
      </c>
      <c r="C30" s="403" t="s">
        <v>137</v>
      </c>
      <c r="D30" s="404" t="s">
        <v>102</v>
      </c>
      <c r="E30" s="63" t="s">
        <v>215</v>
      </c>
      <c r="F30" s="64">
        <v>6</v>
      </c>
      <c r="G30" s="64" t="s">
        <v>247</v>
      </c>
      <c r="H30" s="64">
        <v>15</v>
      </c>
      <c r="I30" s="65">
        <f>F30+H30</f>
        <v>21</v>
      </c>
      <c r="J30" s="472" t="s">
        <v>215</v>
      </c>
      <c r="K30" s="473">
        <v>6</v>
      </c>
      <c r="L30" s="473" t="s">
        <v>247</v>
      </c>
      <c r="M30" s="26">
        <v>15</v>
      </c>
      <c r="N30" s="27">
        <f>K30+M30</f>
        <v>21</v>
      </c>
      <c r="O30" s="166"/>
      <c r="P30" s="347">
        <v>72</v>
      </c>
      <c r="Q30" s="264">
        <f>(N30*$X$29)-(17*$X$29)</f>
        <v>4</v>
      </c>
      <c r="R30" s="257">
        <f>P30+Q30</f>
        <v>76</v>
      </c>
      <c r="S30" s="173"/>
      <c r="T30" s="173"/>
      <c r="U30" s="343">
        <f t="shared" ref="U30:U72" si="0">(N30*17)-(17*17)</f>
        <v>68</v>
      </c>
      <c r="V30" s="1">
        <f>U30+P30</f>
        <v>140</v>
      </c>
    </row>
    <row r="31" spans="1:24" s="1" customFormat="1" ht="206.25" thickTop="1" thickBot="1" x14ac:dyDescent="0.3">
      <c r="A31" s="405">
        <v>2</v>
      </c>
      <c r="B31" s="406" t="s">
        <v>79</v>
      </c>
      <c r="C31" s="406" t="s">
        <v>74</v>
      </c>
      <c r="D31" s="407" t="s">
        <v>99</v>
      </c>
      <c r="E31" s="66" t="s">
        <v>254</v>
      </c>
      <c r="F31" s="67">
        <v>11</v>
      </c>
      <c r="G31" s="68" t="s">
        <v>248</v>
      </c>
      <c r="H31" s="67">
        <v>13</v>
      </c>
      <c r="I31" s="69">
        <f>F31+H31</f>
        <v>24</v>
      </c>
      <c r="J31" s="474" t="s">
        <v>292</v>
      </c>
      <c r="K31" s="475">
        <v>11</v>
      </c>
      <c r="L31" s="475" t="s">
        <v>248</v>
      </c>
      <c r="M31" s="207">
        <v>13</v>
      </c>
      <c r="N31" s="208">
        <f>K31+M31</f>
        <v>24</v>
      </c>
      <c r="O31" s="256"/>
      <c r="P31" s="257">
        <v>86</v>
      </c>
      <c r="Q31" s="264">
        <f t="shared" ref="Q31:Q82" si="1">(N31*$X$29)-(17*$X$29)</f>
        <v>7</v>
      </c>
      <c r="R31" s="257">
        <f>P31+Q31</f>
        <v>93</v>
      </c>
      <c r="S31" s="257" t="s">
        <v>329</v>
      </c>
      <c r="T31" s="258" t="s">
        <v>330</v>
      </c>
      <c r="U31" s="1">
        <f t="shared" si="0"/>
        <v>119</v>
      </c>
      <c r="V31" s="1">
        <f t="shared" ref="V31:V32" si="2">U31+P31</f>
        <v>205</v>
      </c>
    </row>
    <row r="32" spans="1:24" s="1" customFormat="1" ht="33" thickTop="1" thickBot="1" x14ac:dyDescent="0.25">
      <c r="A32" s="408">
        <v>3</v>
      </c>
      <c r="B32" s="329" t="s">
        <v>24</v>
      </c>
      <c r="C32" s="409" t="s">
        <v>7</v>
      </c>
      <c r="D32" s="410" t="s">
        <v>103</v>
      </c>
      <c r="E32" s="102" t="s">
        <v>259</v>
      </c>
      <c r="F32" s="103">
        <v>6</v>
      </c>
      <c r="G32" s="104" t="s">
        <v>250</v>
      </c>
      <c r="H32" s="103">
        <v>17</v>
      </c>
      <c r="I32" s="96">
        <f t="shared" ref="I32" si="3">F32+H32</f>
        <v>23</v>
      </c>
      <c r="J32" s="476" t="s">
        <v>343</v>
      </c>
      <c r="K32" s="477">
        <v>6</v>
      </c>
      <c r="L32" s="478" t="s">
        <v>337</v>
      </c>
      <c r="M32" s="297">
        <v>13</v>
      </c>
      <c r="N32" s="208">
        <f>K32+M32</f>
        <v>19</v>
      </c>
      <c r="O32" s="299"/>
      <c r="P32" s="300">
        <v>78</v>
      </c>
      <c r="Q32" s="264">
        <f t="shared" si="1"/>
        <v>2</v>
      </c>
      <c r="R32" s="257">
        <f t="shared" ref="R32:R82" si="4">P32+Q32</f>
        <v>80</v>
      </c>
      <c r="S32" s="300"/>
      <c r="T32" s="300"/>
      <c r="U32" s="1">
        <f t="shared" si="0"/>
        <v>34</v>
      </c>
      <c r="V32" s="1">
        <f t="shared" si="2"/>
        <v>112</v>
      </c>
    </row>
    <row r="33" spans="1:23" s="1" customFormat="1" ht="17.25" thickTop="1" thickBot="1" x14ac:dyDescent="0.3">
      <c r="A33" s="411" t="s">
        <v>11</v>
      </c>
      <c r="B33" s="412" t="s">
        <v>7</v>
      </c>
      <c r="C33" s="413"/>
      <c r="D33" s="414"/>
      <c r="E33" s="71"/>
      <c r="F33" s="70"/>
      <c r="G33" s="70"/>
      <c r="H33" s="70"/>
      <c r="I33" s="72"/>
      <c r="J33" s="30"/>
      <c r="K33" s="29"/>
      <c r="L33" s="29"/>
      <c r="M33" s="29"/>
      <c r="N33" s="27">
        <f t="shared" ref="N33:N83" si="5">K33+M33</f>
        <v>0</v>
      </c>
      <c r="O33" s="166"/>
      <c r="P33" s="173"/>
      <c r="Q33" s="264"/>
      <c r="R33" s="257"/>
      <c r="S33" s="173"/>
      <c r="T33" s="173"/>
      <c r="U33" s="1">
        <f t="shared" si="0"/>
        <v>-289</v>
      </c>
    </row>
    <row r="34" spans="1:23" s="1" customFormat="1" ht="17.25" thickTop="1" thickBot="1" x14ac:dyDescent="0.3">
      <c r="A34" s="415" t="s">
        <v>13</v>
      </c>
      <c r="B34" s="416" t="s">
        <v>65</v>
      </c>
      <c r="C34" s="417"/>
      <c r="D34" s="418"/>
      <c r="E34" s="73"/>
      <c r="F34" s="74"/>
      <c r="G34" s="74"/>
      <c r="H34" s="74"/>
      <c r="I34" s="75"/>
      <c r="J34" s="32"/>
      <c r="K34" s="33"/>
      <c r="L34" s="31"/>
      <c r="M34" s="33"/>
      <c r="N34" s="28">
        <f t="shared" si="5"/>
        <v>0</v>
      </c>
      <c r="O34" s="168"/>
      <c r="P34" s="174"/>
      <c r="Q34" s="264"/>
      <c r="R34" s="257"/>
      <c r="S34" s="174"/>
      <c r="T34" s="174"/>
      <c r="U34" s="1">
        <f t="shared" si="0"/>
        <v>-289</v>
      </c>
    </row>
    <row r="35" spans="1:23" s="1" customFormat="1" ht="33" thickTop="1" thickBot="1" x14ac:dyDescent="0.3">
      <c r="A35" s="419">
        <v>1</v>
      </c>
      <c r="B35" s="420" t="s">
        <v>16</v>
      </c>
      <c r="C35" s="420" t="s">
        <v>56</v>
      </c>
      <c r="D35" s="421" t="s">
        <v>100</v>
      </c>
      <c r="E35" s="76" t="s">
        <v>147</v>
      </c>
      <c r="F35" s="77">
        <v>16</v>
      </c>
      <c r="G35" s="77" t="s">
        <v>160</v>
      </c>
      <c r="H35" s="78">
        <v>5</v>
      </c>
      <c r="I35" s="79">
        <f>F35+H35</f>
        <v>21</v>
      </c>
      <c r="J35" s="314" t="s">
        <v>301</v>
      </c>
      <c r="K35" s="315">
        <v>19</v>
      </c>
      <c r="L35" s="315" t="s">
        <v>160</v>
      </c>
      <c r="M35" s="260">
        <v>5</v>
      </c>
      <c r="N35" s="269">
        <f t="shared" si="5"/>
        <v>24</v>
      </c>
      <c r="O35" s="316"/>
      <c r="P35" s="264">
        <v>72</v>
      </c>
      <c r="Q35" s="264">
        <f t="shared" si="1"/>
        <v>7</v>
      </c>
      <c r="R35" s="257">
        <f t="shared" si="4"/>
        <v>79</v>
      </c>
      <c r="S35" s="264"/>
      <c r="T35" s="264"/>
      <c r="U35" s="1">
        <f t="shared" si="0"/>
        <v>119</v>
      </c>
      <c r="W35" s="1">
        <f>U35+P35</f>
        <v>191</v>
      </c>
    </row>
    <row r="36" spans="1:23" s="1" customFormat="1" ht="33" thickTop="1" thickBot="1" x14ac:dyDescent="0.25">
      <c r="A36" s="408">
        <v>2</v>
      </c>
      <c r="B36" s="409" t="s">
        <v>14</v>
      </c>
      <c r="C36" s="409" t="s">
        <v>7</v>
      </c>
      <c r="D36" s="410" t="s">
        <v>100</v>
      </c>
      <c r="E36" s="80" t="s">
        <v>261</v>
      </c>
      <c r="F36" s="81">
        <v>18</v>
      </c>
      <c r="G36" s="81" t="s">
        <v>198</v>
      </c>
      <c r="H36" s="82">
        <v>4</v>
      </c>
      <c r="I36" s="83">
        <f t="shared" ref="I36:I82" si="6">F36+H36</f>
        <v>22</v>
      </c>
      <c r="J36" s="317" t="s">
        <v>285</v>
      </c>
      <c r="K36" s="318">
        <v>18</v>
      </c>
      <c r="L36" s="318" t="s">
        <v>198</v>
      </c>
      <c r="M36" s="304">
        <v>4</v>
      </c>
      <c r="N36" s="298">
        <f t="shared" si="5"/>
        <v>22</v>
      </c>
      <c r="O36" s="319"/>
      <c r="P36" s="300">
        <v>57</v>
      </c>
      <c r="Q36" s="264">
        <f t="shared" si="1"/>
        <v>5</v>
      </c>
      <c r="R36" s="257">
        <f t="shared" si="4"/>
        <v>62</v>
      </c>
      <c r="S36" s="300" t="s">
        <v>286</v>
      </c>
      <c r="T36" s="300"/>
      <c r="U36" s="1">
        <f t="shared" si="0"/>
        <v>85</v>
      </c>
      <c r="V36" s="1">
        <f>U36+32</f>
        <v>117</v>
      </c>
      <c r="W36" s="1">
        <f>V36+VP36</f>
        <v>117</v>
      </c>
    </row>
    <row r="37" spans="1:23" s="1" customFormat="1" ht="17.25" thickTop="1" thickBot="1" x14ac:dyDescent="0.25">
      <c r="A37" s="408">
        <v>3</v>
      </c>
      <c r="B37" s="409" t="s">
        <v>15</v>
      </c>
      <c r="C37" s="409" t="s">
        <v>7</v>
      </c>
      <c r="D37" s="410" t="s">
        <v>100</v>
      </c>
      <c r="E37" s="84" t="s">
        <v>260</v>
      </c>
      <c r="F37" s="81">
        <v>12</v>
      </c>
      <c r="G37" s="85" t="s">
        <v>257</v>
      </c>
      <c r="H37" s="86">
        <v>10</v>
      </c>
      <c r="I37" s="83">
        <f t="shared" si="6"/>
        <v>22</v>
      </c>
      <c r="J37" s="317" t="s">
        <v>287</v>
      </c>
      <c r="K37" s="318">
        <v>12</v>
      </c>
      <c r="L37" s="318" t="s">
        <v>288</v>
      </c>
      <c r="M37" s="304">
        <v>10</v>
      </c>
      <c r="N37" s="298">
        <v>22</v>
      </c>
      <c r="O37" s="319"/>
      <c r="P37" s="300">
        <v>109</v>
      </c>
      <c r="Q37" s="264">
        <f t="shared" si="1"/>
        <v>5</v>
      </c>
      <c r="R37" s="257">
        <f t="shared" si="4"/>
        <v>114</v>
      </c>
      <c r="S37" s="300"/>
      <c r="T37" s="300"/>
      <c r="U37" s="1">
        <f t="shared" si="0"/>
        <v>85</v>
      </c>
      <c r="W37" s="1">
        <f t="shared" ref="W37:W38" si="7">U37+P37</f>
        <v>194</v>
      </c>
    </row>
    <row r="38" spans="1:23" s="1" customFormat="1" ht="33" thickTop="1" thickBot="1" x14ac:dyDescent="0.25">
      <c r="A38" s="408">
        <v>4</v>
      </c>
      <c r="B38" s="409" t="s">
        <v>17</v>
      </c>
      <c r="C38" s="409" t="s">
        <v>7</v>
      </c>
      <c r="D38" s="410" t="s">
        <v>100</v>
      </c>
      <c r="E38" s="87" t="s">
        <v>256</v>
      </c>
      <c r="F38" s="81">
        <v>18</v>
      </c>
      <c r="G38" s="81" t="s">
        <v>255</v>
      </c>
      <c r="H38" s="86">
        <v>4</v>
      </c>
      <c r="I38" s="83">
        <f t="shared" si="6"/>
        <v>22</v>
      </c>
      <c r="J38" s="317" t="s">
        <v>289</v>
      </c>
      <c r="K38" s="318">
        <v>18</v>
      </c>
      <c r="L38" s="318" t="s">
        <v>242</v>
      </c>
      <c r="M38" s="304">
        <v>4</v>
      </c>
      <c r="N38" s="298">
        <f t="shared" si="5"/>
        <v>22</v>
      </c>
      <c r="O38" s="319"/>
      <c r="P38" s="300">
        <v>59</v>
      </c>
      <c r="Q38" s="264">
        <f t="shared" si="1"/>
        <v>5</v>
      </c>
      <c r="R38" s="257">
        <f t="shared" si="4"/>
        <v>64</v>
      </c>
      <c r="S38" s="300"/>
      <c r="T38" s="300"/>
      <c r="U38" s="1">
        <f t="shared" si="0"/>
        <v>85</v>
      </c>
      <c r="W38" s="1">
        <f t="shared" si="7"/>
        <v>144</v>
      </c>
    </row>
    <row r="39" spans="1:23" s="1" customFormat="1" ht="33" thickTop="1" thickBot="1" x14ac:dyDescent="0.25">
      <c r="A39" s="422">
        <v>5</v>
      </c>
      <c r="B39" s="423" t="s">
        <v>18</v>
      </c>
      <c r="C39" s="423" t="s">
        <v>7</v>
      </c>
      <c r="D39" s="424" t="s">
        <v>100</v>
      </c>
      <c r="E39" s="88" t="s">
        <v>187</v>
      </c>
      <c r="F39" s="89">
        <v>19</v>
      </c>
      <c r="G39" s="89" t="s">
        <v>186</v>
      </c>
      <c r="H39" s="90">
        <v>4</v>
      </c>
      <c r="I39" s="91">
        <f t="shared" si="6"/>
        <v>23</v>
      </c>
      <c r="J39" s="320" t="s">
        <v>290</v>
      </c>
      <c r="K39" s="321">
        <v>19</v>
      </c>
      <c r="L39" s="321" t="s">
        <v>186</v>
      </c>
      <c r="M39" s="266">
        <v>4</v>
      </c>
      <c r="N39" s="269">
        <f t="shared" si="5"/>
        <v>23</v>
      </c>
      <c r="O39" s="319"/>
      <c r="P39" s="271">
        <v>108</v>
      </c>
      <c r="Q39" s="264">
        <f t="shared" si="1"/>
        <v>6</v>
      </c>
      <c r="R39" s="257">
        <f t="shared" si="4"/>
        <v>114</v>
      </c>
      <c r="S39" s="300" t="s">
        <v>291</v>
      </c>
      <c r="T39" s="271"/>
      <c r="U39" s="1">
        <f t="shared" si="0"/>
        <v>102</v>
      </c>
      <c r="V39" s="1">
        <f>U39-32</f>
        <v>70</v>
      </c>
      <c r="W39" s="1">
        <f>V39+P39</f>
        <v>178</v>
      </c>
    </row>
    <row r="40" spans="1:23" s="1" customFormat="1" ht="17.25" thickTop="1" thickBot="1" x14ac:dyDescent="0.3">
      <c r="A40" s="425" t="s">
        <v>41</v>
      </c>
      <c r="B40" s="426" t="s">
        <v>19</v>
      </c>
      <c r="C40" s="427"/>
      <c r="D40" s="428"/>
      <c r="E40" s="92"/>
      <c r="F40" s="93"/>
      <c r="G40" s="93"/>
      <c r="H40" s="93"/>
      <c r="I40" s="79">
        <f t="shared" si="6"/>
        <v>0</v>
      </c>
      <c r="J40" s="38"/>
      <c r="K40" s="39"/>
      <c r="L40" s="37"/>
      <c r="M40" s="39"/>
      <c r="N40" s="27">
        <f t="shared" si="5"/>
        <v>0</v>
      </c>
      <c r="O40" s="176"/>
      <c r="P40" s="177"/>
      <c r="Q40" s="264"/>
      <c r="R40" s="257"/>
      <c r="S40" s="177"/>
      <c r="T40" s="175"/>
      <c r="U40" s="1">
        <f t="shared" si="0"/>
        <v>-289</v>
      </c>
    </row>
    <row r="41" spans="1:23" s="1" customFormat="1" ht="48.75" thickTop="1" thickBot="1" x14ac:dyDescent="0.3">
      <c r="A41" s="419">
        <v>6</v>
      </c>
      <c r="B41" s="420" t="s">
        <v>20</v>
      </c>
      <c r="C41" s="420" t="s">
        <v>57</v>
      </c>
      <c r="D41" s="421" t="s">
        <v>102</v>
      </c>
      <c r="E41" s="94" t="s">
        <v>148</v>
      </c>
      <c r="F41" s="77">
        <v>16</v>
      </c>
      <c r="G41" s="77" t="s">
        <v>143</v>
      </c>
      <c r="H41" s="77">
        <v>3</v>
      </c>
      <c r="I41" s="79">
        <f t="shared" si="6"/>
        <v>19</v>
      </c>
      <c r="J41" s="212" t="s">
        <v>302</v>
      </c>
      <c r="K41" s="213">
        <v>22</v>
      </c>
      <c r="L41" s="200" t="s">
        <v>143</v>
      </c>
      <c r="M41" s="213">
        <v>3</v>
      </c>
      <c r="N41" s="201">
        <f t="shared" si="5"/>
        <v>25</v>
      </c>
      <c r="O41" s="214"/>
      <c r="P41" s="346">
        <v>36</v>
      </c>
      <c r="Q41" s="264">
        <f t="shared" si="1"/>
        <v>8</v>
      </c>
      <c r="R41" s="257">
        <f t="shared" si="4"/>
        <v>44</v>
      </c>
      <c r="S41" s="203"/>
      <c r="T41" s="203"/>
      <c r="U41" s="1">
        <f t="shared" si="0"/>
        <v>136</v>
      </c>
      <c r="V41" s="350">
        <f>U41+27</f>
        <v>163</v>
      </c>
      <c r="W41" s="1">
        <f>P41+V41</f>
        <v>199</v>
      </c>
    </row>
    <row r="42" spans="1:23" s="1" customFormat="1" ht="48.75" thickTop="1" thickBot="1" x14ac:dyDescent="0.3">
      <c r="A42" s="408">
        <v>7</v>
      </c>
      <c r="B42" s="409" t="s">
        <v>21</v>
      </c>
      <c r="C42" s="409" t="s">
        <v>7</v>
      </c>
      <c r="D42" s="410" t="s">
        <v>102</v>
      </c>
      <c r="E42" s="95" t="s">
        <v>150</v>
      </c>
      <c r="F42" s="81">
        <v>15</v>
      </c>
      <c r="G42" s="81" t="s">
        <v>244</v>
      </c>
      <c r="H42" s="81">
        <v>5</v>
      </c>
      <c r="I42" s="96">
        <f t="shared" si="6"/>
        <v>20</v>
      </c>
      <c r="J42" s="215" t="s">
        <v>303</v>
      </c>
      <c r="K42" s="216">
        <v>18</v>
      </c>
      <c r="L42" s="217" t="s">
        <v>270</v>
      </c>
      <c r="M42" s="216">
        <v>5</v>
      </c>
      <c r="N42" s="218">
        <f>K42+M42</f>
        <v>23</v>
      </c>
      <c r="O42" s="219"/>
      <c r="P42" s="346">
        <v>45</v>
      </c>
      <c r="Q42" s="264">
        <f t="shared" si="1"/>
        <v>6</v>
      </c>
      <c r="R42" s="257">
        <f t="shared" si="4"/>
        <v>51</v>
      </c>
      <c r="S42" s="220"/>
      <c r="T42" s="220"/>
      <c r="U42" s="1">
        <f t="shared" si="0"/>
        <v>102</v>
      </c>
      <c r="V42" s="350">
        <f>U42+6</f>
        <v>108</v>
      </c>
      <c r="W42" s="1">
        <f t="shared" ref="W42:W44" si="8">P42+V42</f>
        <v>153</v>
      </c>
    </row>
    <row r="43" spans="1:23" s="1" customFormat="1" ht="48.75" thickTop="1" thickBot="1" x14ac:dyDescent="0.3">
      <c r="A43" s="408">
        <v>8</v>
      </c>
      <c r="B43" s="409" t="s">
        <v>22</v>
      </c>
      <c r="C43" s="409" t="s">
        <v>7</v>
      </c>
      <c r="D43" s="410" t="s">
        <v>102</v>
      </c>
      <c r="E43" s="95" t="s">
        <v>192</v>
      </c>
      <c r="F43" s="81">
        <v>12</v>
      </c>
      <c r="G43" s="81" t="s">
        <v>193</v>
      </c>
      <c r="H43" s="81">
        <v>7</v>
      </c>
      <c r="I43" s="83">
        <f t="shared" si="6"/>
        <v>19</v>
      </c>
      <c r="J43" s="215" t="s">
        <v>344</v>
      </c>
      <c r="K43" s="216">
        <v>15</v>
      </c>
      <c r="L43" s="471" t="s">
        <v>336</v>
      </c>
      <c r="M43" s="216">
        <v>5</v>
      </c>
      <c r="N43" s="218">
        <f t="shared" si="5"/>
        <v>20</v>
      </c>
      <c r="O43" s="219"/>
      <c r="P43" s="349">
        <v>54</v>
      </c>
      <c r="Q43" s="264">
        <f t="shared" si="1"/>
        <v>3</v>
      </c>
      <c r="R43" s="257">
        <f t="shared" si="4"/>
        <v>57</v>
      </c>
      <c r="S43" s="220"/>
      <c r="T43" s="220"/>
      <c r="U43" s="1">
        <f t="shared" si="0"/>
        <v>51</v>
      </c>
      <c r="V43" s="350">
        <f>U43+24</f>
        <v>75</v>
      </c>
      <c r="W43" s="1">
        <f t="shared" si="8"/>
        <v>129</v>
      </c>
    </row>
    <row r="44" spans="1:23" s="1" customFormat="1" ht="48.75" thickTop="1" thickBot="1" x14ac:dyDescent="0.25">
      <c r="A44" s="422">
        <v>9</v>
      </c>
      <c r="B44" s="423" t="s">
        <v>96</v>
      </c>
      <c r="C44" s="423" t="s">
        <v>7</v>
      </c>
      <c r="D44" s="424" t="s">
        <v>102</v>
      </c>
      <c r="E44" s="97" t="s">
        <v>149</v>
      </c>
      <c r="F44" s="89">
        <v>14</v>
      </c>
      <c r="G44" s="89" t="s">
        <v>230</v>
      </c>
      <c r="H44" s="98">
        <v>5</v>
      </c>
      <c r="I44" s="91">
        <f t="shared" si="6"/>
        <v>19</v>
      </c>
      <c r="J44" s="221" t="s">
        <v>304</v>
      </c>
      <c r="K44" s="222">
        <v>17</v>
      </c>
      <c r="L44" s="222" t="s">
        <v>230</v>
      </c>
      <c r="M44" s="222">
        <v>5</v>
      </c>
      <c r="N44" s="208">
        <f t="shared" si="5"/>
        <v>22</v>
      </c>
      <c r="O44" s="223"/>
      <c r="P44" s="346">
        <v>36</v>
      </c>
      <c r="Q44" s="264">
        <f t="shared" si="1"/>
        <v>5</v>
      </c>
      <c r="R44" s="257">
        <f t="shared" si="4"/>
        <v>41</v>
      </c>
      <c r="S44" s="210"/>
      <c r="T44" s="210"/>
      <c r="U44" s="1">
        <f t="shared" si="0"/>
        <v>85</v>
      </c>
      <c r="V44" s="350">
        <f>U44+15</f>
        <v>100</v>
      </c>
      <c r="W44" s="1">
        <f t="shared" si="8"/>
        <v>136</v>
      </c>
    </row>
    <row r="45" spans="1:23" s="24" customFormat="1" ht="17.25" thickTop="1" thickBot="1" x14ac:dyDescent="0.25">
      <c r="A45" s="425" t="s">
        <v>44</v>
      </c>
      <c r="B45" s="429" t="s">
        <v>66</v>
      </c>
      <c r="C45" s="430"/>
      <c r="D45" s="431"/>
      <c r="E45" s="99"/>
      <c r="F45" s="100"/>
      <c r="G45" s="100"/>
      <c r="H45" s="100"/>
      <c r="I45" s="79">
        <f t="shared" si="6"/>
        <v>0</v>
      </c>
      <c r="J45" s="41"/>
      <c r="K45" s="42"/>
      <c r="L45" s="40"/>
      <c r="M45" s="42"/>
      <c r="N45" s="27">
        <f t="shared" si="5"/>
        <v>0</v>
      </c>
      <c r="O45" s="179"/>
      <c r="P45" s="177"/>
      <c r="Q45" s="264"/>
      <c r="R45" s="257"/>
      <c r="S45" s="177"/>
      <c r="T45" s="180"/>
      <c r="U45" s="1">
        <f t="shared" si="0"/>
        <v>-289</v>
      </c>
    </row>
    <row r="46" spans="1:23" s="1" customFormat="1" ht="48.75" thickTop="1" thickBot="1" x14ac:dyDescent="0.25">
      <c r="A46" s="419">
        <v>10</v>
      </c>
      <c r="B46" s="420" t="s">
        <v>23</v>
      </c>
      <c r="C46" s="420" t="s">
        <v>57</v>
      </c>
      <c r="D46" s="421" t="s">
        <v>103</v>
      </c>
      <c r="E46" s="94" t="s">
        <v>234</v>
      </c>
      <c r="F46" s="101">
        <v>19</v>
      </c>
      <c r="G46" s="101" t="s">
        <v>233</v>
      </c>
      <c r="H46" s="101">
        <v>3</v>
      </c>
      <c r="I46" s="79">
        <f t="shared" si="6"/>
        <v>22</v>
      </c>
      <c r="J46" s="362" t="s">
        <v>282</v>
      </c>
      <c r="K46" s="301">
        <v>19</v>
      </c>
      <c r="L46" s="261" t="s">
        <v>143</v>
      </c>
      <c r="M46" s="301">
        <v>3</v>
      </c>
      <c r="N46" s="262">
        <f t="shared" si="5"/>
        <v>22</v>
      </c>
      <c r="O46" s="263"/>
      <c r="P46" s="264">
        <v>72</v>
      </c>
      <c r="Q46" s="264">
        <f t="shared" si="1"/>
        <v>5</v>
      </c>
      <c r="R46" s="257">
        <f t="shared" si="4"/>
        <v>77</v>
      </c>
      <c r="S46" s="264"/>
      <c r="T46" s="264"/>
      <c r="U46" s="1">
        <f t="shared" si="0"/>
        <v>85</v>
      </c>
      <c r="V46" s="1">
        <f>U46+27</f>
        <v>112</v>
      </c>
      <c r="W46" s="1">
        <f>V46+P46</f>
        <v>184</v>
      </c>
    </row>
    <row r="47" spans="1:23" s="1" customFormat="1" ht="48.75" customHeight="1" thickTop="1" thickBot="1" x14ac:dyDescent="0.25">
      <c r="A47" s="408">
        <v>11</v>
      </c>
      <c r="B47" s="409" t="s">
        <v>25</v>
      </c>
      <c r="C47" s="409" t="s">
        <v>7</v>
      </c>
      <c r="D47" s="410" t="s">
        <v>103</v>
      </c>
      <c r="E47" s="102" t="s">
        <v>258</v>
      </c>
      <c r="F47" s="103">
        <v>17</v>
      </c>
      <c r="G47" s="103" t="s">
        <v>243</v>
      </c>
      <c r="H47" s="103">
        <v>5</v>
      </c>
      <c r="I47" s="83">
        <f t="shared" si="6"/>
        <v>22</v>
      </c>
      <c r="J47" s="363" t="s">
        <v>283</v>
      </c>
      <c r="K47" s="297">
        <v>17</v>
      </c>
      <c r="L47" s="302" t="s">
        <v>202</v>
      </c>
      <c r="M47" s="297">
        <v>5</v>
      </c>
      <c r="N47" s="298">
        <f t="shared" si="5"/>
        <v>22</v>
      </c>
      <c r="O47" s="303"/>
      <c r="P47" s="300">
        <v>72</v>
      </c>
      <c r="Q47" s="264">
        <f t="shared" si="1"/>
        <v>5</v>
      </c>
      <c r="R47" s="257">
        <f t="shared" si="4"/>
        <v>77</v>
      </c>
      <c r="S47" s="300"/>
      <c r="T47" s="300"/>
      <c r="U47" s="1">
        <f t="shared" si="0"/>
        <v>85</v>
      </c>
      <c r="V47" s="1">
        <f>U47+27</f>
        <v>112</v>
      </c>
      <c r="W47" s="1">
        <f t="shared" ref="W47:W48" si="9">V47+P47</f>
        <v>184</v>
      </c>
    </row>
    <row r="48" spans="1:23" s="1" customFormat="1" ht="33" thickTop="1" thickBot="1" x14ac:dyDescent="0.25">
      <c r="A48" s="408">
        <v>12</v>
      </c>
      <c r="B48" s="432" t="s">
        <v>26</v>
      </c>
      <c r="C48" s="409" t="s">
        <v>7</v>
      </c>
      <c r="D48" s="410" t="s">
        <v>103</v>
      </c>
      <c r="E48" s="105" t="s">
        <v>249</v>
      </c>
      <c r="F48" s="81">
        <v>20</v>
      </c>
      <c r="G48" s="81" t="s">
        <v>199</v>
      </c>
      <c r="H48" s="81">
        <v>6</v>
      </c>
      <c r="I48" s="83">
        <f t="shared" si="6"/>
        <v>26</v>
      </c>
      <c r="J48" s="296" t="s">
        <v>297</v>
      </c>
      <c r="K48" s="304">
        <v>17</v>
      </c>
      <c r="L48" s="302" t="s">
        <v>201</v>
      </c>
      <c r="M48" s="304">
        <v>6</v>
      </c>
      <c r="N48" s="298">
        <f t="shared" si="5"/>
        <v>23</v>
      </c>
      <c r="O48" s="299"/>
      <c r="P48" s="300">
        <v>90</v>
      </c>
      <c r="Q48" s="264">
        <f t="shared" si="1"/>
        <v>6</v>
      </c>
      <c r="R48" s="257">
        <f t="shared" si="4"/>
        <v>96</v>
      </c>
      <c r="S48" s="300" t="s">
        <v>298</v>
      </c>
      <c r="T48" s="300"/>
      <c r="U48" s="1">
        <f t="shared" si="0"/>
        <v>102</v>
      </c>
      <c r="V48" s="343">
        <f>U48-54</f>
        <v>48</v>
      </c>
      <c r="W48" s="1">
        <f t="shared" si="9"/>
        <v>138</v>
      </c>
    </row>
    <row r="49" spans="1:23" ht="17.25" thickTop="1" thickBot="1" x14ac:dyDescent="0.3">
      <c r="A49" s="433" t="s">
        <v>58</v>
      </c>
      <c r="B49" s="426" t="s">
        <v>67</v>
      </c>
      <c r="C49" s="427"/>
      <c r="D49" s="428"/>
      <c r="E49" s="106"/>
      <c r="F49" s="107"/>
      <c r="G49" s="107"/>
      <c r="H49" s="107"/>
      <c r="I49" s="79">
        <f t="shared" si="6"/>
        <v>0</v>
      </c>
      <c r="J49" s="43"/>
      <c r="K49" s="44"/>
      <c r="L49" s="37"/>
      <c r="M49" s="44"/>
      <c r="N49" s="27">
        <f t="shared" si="5"/>
        <v>0</v>
      </c>
      <c r="O49" s="181"/>
      <c r="P49" s="177"/>
      <c r="Q49" s="264"/>
      <c r="R49" s="257"/>
      <c r="S49" s="177"/>
      <c r="T49" s="182"/>
      <c r="U49" s="1">
        <f t="shared" si="0"/>
        <v>-289</v>
      </c>
    </row>
    <row r="50" spans="1:23" ht="33" thickTop="1" thickBot="1" x14ac:dyDescent="0.3">
      <c r="A50" s="419">
        <v>13</v>
      </c>
      <c r="B50" s="420" t="s">
        <v>27</v>
      </c>
      <c r="C50" s="420" t="s">
        <v>56</v>
      </c>
      <c r="D50" s="421" t="s">
        <v>104</v>
      </c>
      <c r="E50" s="108" t="s">
        <v>209</v>
      </c>
      <c r="F50" s="109">
        <v>20</v>
      </c>
      <c r="G50" s="109" t="s">
        <v>217</v>
      </c>
      <c r="H50" s="109">
        <v>5</v>
      </c>
      <c r="I50" s="79">
        <f t="shared" si="6"/>
        <v>25</v>
      </c>
      <c r="J50" s="198" t="s">
        <v>267</v>
      </c>
      <c r="K50" s="199">
        <v>20</v>
      </c>
      <c r="L50" s="200" t="s">
        <v>144</v>
      </c>
      <c r="M50" s="199">
        <v>1</v>
      </c>
      <c r="N50" s="201">
        <f t="shared" si="5"/>
        <v>21</v>
      </c>
      <c r="O50" s="202"/>
      <c r="P50" s="203">
        <v>144</v>
      </c>
      <c r="Q50" s="264">
        <f t="shared" si="1"/>
        <v>4</v>
      </c>
      <c r="R50" s="257">
        <f t="shared" si="4"/>
        <v>148</v>
      </c>
      <c r="S50" s="203" t="s">
        <v>268</v>
      </c>
      <c r="T50" s="204" t="s">
        <v>268</v>
      </c>
      <c r="U50" s="350">
        <f t="shared" si="0"/>
        <v>68</v>
      </c>
      <c r="V50">
        <f>U50-12</f>
        <v>56</v>
      </c>
      <c r="W50">
        <f>V50+P50</f>
        <v>200</v>
      </c>
    </row>
    <row r="51" spans="1:23" ht="61.5" thickTop="1" thickBot="1" x14ac:dyDescent="0.3">
      <c r="A51" s="422">
        <v>14</v>
      </c>
      <c r="B51" s="423" t="s">
        <v>28</v>
      </c>
      <c r="C51" s="423" t="s">
        <v>7</v>
      </c>
      <c r="D51" s="424" t="s">
        <v>104</v>
      </c>
      <c r="E51" s="110" t="s">
        <v>210</v>
      </c>
      <c r="F51" s="111">
        <v>19</v>
      </c>
      <c r="G51" s="111">
        <v>0</v>
      </c>
      <c r="H51" s="111">
        <v>0</v>
      </c>
      <c r="I51" s="91">
        <f t="shared" si="6"/>
        <v>19</v>
      </c>
      <c r="J51" s="205" t="s">
        <v>269</v>
      </c>
      <c r="K51" s="206">
        <v>19</v>
      </c>
      <c r="L51" s="207">
        <v>0</v>
      </c>
      <c r="M51" s="206">
        <v>0</v>
      </c>
      <c r="N51" s="208">
        <f t="shared" si="5"/>
        <v>19</v>
      </c>
      <c r="O51" s="209" t="s">
        <v>211</v>
      </c>
      <c r="P51" s="210">
        <v>32</v>
      </c>
      <c r="Q51" s="264">
        <f t="shared" si="1"/>
        <v>2</v>
      </c>
      <c r="R51" s="257">
        <f t="shared" si="4"/>
        <v>34</v>
      </c>
      <c r="S51" s="210"/>
      <c r="T51" s="211"/>
      <c r="U51" s="1">
        <f t="shared" si="0"/>
        <v>34</v>
      </c>
    </row>
    <row r="52" spans="1:23" s="1" customFormat="1" ht="17.25" thickTop="1" thickBot="1" x14ac:dyDescent="0.3">
      <c r="A52" s="425" t="s">
        <v>59</v>
      </c>
      <c r="B52" s="426" t="s">
        <v>68</v>
      </c>
      <c r="C52" s="350"/>
      <c r="D52" s="428"/>
      <c r="E52" s="92"/>
      <c r="F52" s="93"/>
      <c r="G52" s="93"/>
      <c r="H52" s="93"/>
      <c r="I52" s="79">
        <f t="shared" si="6"/>
        <v>0</v>
      </c>
      <c r="J52" s="146"/>
      <c r="K52" s="39"/>
      <c r="L52" s="37"/>
      <c r="M52" s="39"/>
      <c r="N52" s="27">
        <f t="shared" si="5"/>
        <v>0</v>
      </c>
      <c r="O52" s="176"/>
      <c r="P52" s="177"/>
      <c r="Q52" s="264"/>
      <c r="R52" s="257"/>
      <c r="S52" s="177"/>
      <c r="T52" s="175"/>
      <c r="U52" s="1">
        <f t="shared" si="0"/>
        <v>-289</v>
      </c>
    </row>
    <row r="53" spans="1:23" s="1" customFormat="1" ht="96" thickTop="1" thickBot="1" x14ac:dyDescent="0.3">
      <c r="A53" s="434">
        <v>15</v>
      </c>
      <c r="B53" s="435" t="s">
        <v>31</v>
      </c>
      <c r="C53" s="435" t="s">
        <v>57</v>
      </c>
      <c r="D53" s="436" t="s">
        <v>99</v>
      </c>
      <c r="E53" s="112" t="s">
        <v>151</v>
      </c>
      <c r="F53" s="113">
        <v>17</v>
      </c>
      <c r="G53" s="113" t="s">
        <v>143</v>
      </c>
      <c r="H53" s="113">
        <v>3</v>
      </c>
      <c r="I53" s="79">
        <f t="shared" si="6"/>
        <v>20</v>
      </c>
      <c r="J53" s="224" t="s">
        <v>332</v>
      </c>
      <c r="K53" s="225">
        <v>17</v>
      </c>
      <c r="L53" s="226" t="s">
        <v>143</v>
      </c>
      <c r="M53" s="213">
        <v>3</v>
      </c>
      <c r="N53" s="227">
        <f t="shared" si="5"/>
        <v>20</v>
      </c>
      <c r="O53" s="217"/>
      <c r="P53" s="228">
        <v>54</v>
      </c>
      <c r="Q53" s="264">
        <f t="shared" si="1"/>
        <v>3</v>
      </c>
      <c r="R53" s="257">
        <f t="shared" si="4"/>
        <v>57</v>
      </c>
      <c r="S53" s="229" t="s">
        <v>331</v>
      </c>
      <c r="T53" s="230"/>
      <c r="U53" s="1">
        <f t="shared" si="0"/>
        <v>51</v>
      </c>
      <c r="V53" s="1">
        <f>U53+50+42</f>
        <v>143</v>
      </c>
    </row>
    <row r="54" spans="1:23" s="1" customFormat="1" ht="64.5" thickTop="1" thickBot="1" x14ac:dyDescent="0.3">
      <c r="A54" s="437">
        <v>16</v>
      </c>
      <c r="B54" s="438" t="s">
        <v>29</v>
      </c>
      <c r="C54" s="438" t="s">
        <v>7</v>
      </c>
      <c r="D54" s="439" t="s">
        <v>99</v>
      </c>
      <c r="E54" s="114" t="s">
        <v>252</v>
      </c>
      <c r="F54" s="115">
        <v>23</v>
      </c>
      <c r="G54" s="115"/>
      <c r="H54" s="115">
        <v>0</v>
      </c>
      <c r="I54" s="83">
        <f t="shared" si="6"/>
        <v>23</v>
      </c>
      <c r="J54" s="231" t="s">
        <v>333</v>
      </c>
      <c r="K54" s="232">
        <v>23</v>
      </c>
      <c r="L54" s="233"/>
      <c r="M54" s="234">
        <v>0</v>
      </c>
      <c r="N54" s="235">
        <f t="shared" si="5"/>
        <v>23</v>
      </c>
      <c r="O54" s="236"/>
      <c r="P54" s="237">
        <v>78</v>
      </c>
      <c r="Q54" s="264">
        <f t="shared" si="1"/>
        <v>6</v>
      </c>
      <c r="R54" s="257">
        <f t="shared" si="4"/>
        <v>84</v>
      </c>
      <c r="S54" s="229" t="s">
        <v>331</v>
      </c>
      <c r="T54" s="239"/>
      <c r="U54" s="1">
        <f t="shared" si="0"/>
        <v>102</v>
      </c>
      <c r="V54" s="1">
        <f>U54+10+7</f>
        <v>119</v>
      </c>
    </row>
    <row r="55" spans="1:23" s="1" customFormat="1" ht="48.75" thickTop="1" thickBot="1" x14ac:dyDescent="0.3">
      <c r="A55" s="437">
        <v>17</v>
      </c>
      <c r="B55" s="438" t="s">
        <v>30</v>
      </c>
      <c r="C55" s="438" t="s">
        <v>7</v>
      </c>
      <c r="D55" s="439" t="s">
        <v>99</v>
      </c>
      <c r="E55" s="116" t="s">
        <v>152</v>
      </c>
      <c r="F55" s="115">
        <v>17</v>
      </c>
      <c r="G55" s="117" t="s">
        <v>245</v>
      </c>
      <c r="H55" s="115">
        <v>5</v>
      </c>
      <c r="I55" s="83">
        <f t="shared" si="6"/>
        <v>22</v>
      </c>
      <c r="J55" s="231" t="s">
        <v>271</v>
      </c>
      <c r="K55" s="232">
        <v>17</v>
      </c>
      <c r="L55" s="240" t="s">
        <v>188</v>
      </c>
      <c r="M55" s="232">
        <v>5</v>
      </c>
      <c r="N55" s="235">
        <f t="shared" si="5"/>
        <v>22</v>
      </c>
      <c r="O55" s="236"/>
      <c r="P55" s="237">
        <v>90</v>
      </c>
      <c r="Q55" s="264">
        <f t="shared" si="1"/>
        <v>5</v>
      </c>
      <c r="R55" s="257">
        <f t="shared" si="4"/>
        <v>95</v>
      </c>
      <c r="S55" s="238" t="s">
        <v>272</v>
      </c>
      <c r="T55" s="239"/>
      <c r="U55" s="1">
        <f t="shared" si="0"/>
        <v>85</v>
      </c>
      <c r="V55" s="1">
        <f>U55+21</f>
        <v>106</v>
      </c>
    </row>
    <row r="56" spans="1:23" s="1" customFormat="1" ht="33" thickTop="1" thickBot="1" x14ac:dyDescent="0.3">
      <c r="A56" s="422">
        <v>18</v>
      </c>
      <c r="B56" s="423" t="s">
        <v>76</v>
      </c>
      <c r="C56" s="423" t="s">
        <v>7</v>
      </c>
      <c r="D56" s="424" t="s">
        <v>99</v>
      </c>
      <c r="E56" s="97" t="s">
        <v>253</v>
      </c>
      <c r="F56" s="89">
        <v>10</v>
      </c>
      <c r="G56" s="68" t="s">
        <v>251</v>
      </c>
      <c r="H56" s="89">
        <v>12</v>
      </c>
      <c r="I56" s="91">
        <f t="shared" si="6"/>
        <v>22</v>
      </c>
      <c r="J56" s="241" t="s">
        <v>273</v>
      </c>
      <c r="K56" s="222">
        <v>10</v>
      </c>
      <c r="L56" s="207" t="s">
        <v>251</v>
      </c>
      <c r="M56" s="222">
        <v>12</v>
      </c>
      <c r="N56" s="242">
        <f t="shared" si="5"/>
        <v>22</v>
      </c>
      <c r="O56" s="236"/>
      <c r="P56" s="243">
        <v>106</v>
      </c>
      <c r="Q56" s="264">
        <f t="shared" si="1"/>
        <v>5</v>
      </c>
      <c r="R56" s="257">
        <f t="shared" si="4"/>
        <v>111</v>
      </c>
      <c r="S56" s="238" t="s">
        <v>272</v>
      </c>
      <c r="T56" s="244"/>
      <c r="U56" s="1">
        <f t="shared" si="0"/>
        <v>85</v>
      </c>
      <c r="V56" s="1">
        <f>U56+7</f>
        <v>92</v>
      </c>
    </row>
    <row r="57" spans="1:23" s="1" customFormat="1" ht="17.25" thickTop="1" thickBot="1" x14ac:dyDescent="0.3">
      <c r="A57" s="433" t="s">
        <v>60</v>
      </c>
      <c r="B57" s="426" t="s">
        <v>32</v>
      </c>
      <c r="C57" s="427"/>
      <c r="D57" s="428"/>
      <c r="E57" s="92"/>
      <c r="F57" s="93"/>
      <c r="G57" s="93"/>
      <c r="H57" s="93"/>
      <c r="I57" s="79">
        <f t="shared" si="6"/>
        <v>0</v>
      </c>
      <c r="J57" s="38"/>
      <c r="K57" s="39"/>
      <c r="L57" s="37"/>
      <c r="M57" s="39"/>
      <c r="N57" s="27">
        <f t="shared" si="5"/>
        <v>0</v>
      </c>
      <c r="O57" s="176"/>
      <c r="P57" s="358"/>
      <c r="Q57" s="264"/>
      <c r="R57" s="257"/>
      <c r="S57" s="177"/>
      <c r="T57" s="175"/>
      <c r="U57" s="1">
        <f t="shared" si="0"/>
        <v>-289</v>
      </c>
    </row>
    <row r="58" spans="1:23" s="1" customFormat="1" ht="101.1" customHeight="1" thickTop="1" thickBot="1" x14ac:dyDescent="0.25">
      <c r="A58" s="434">
        <v>19</v>
      </c>
      <c r="B58" s="435" t="s">
        <v>33</v>
      </c>
      <c r="C58" s="435"/>
      <c r="D58" s="436" t="s">
        <v>105</v>
      </c>
      <c r="E58" s="118" t="s">
        <v>153</v>
      </c>
      <c r="F58" s="119">
        <v>26</v>
      </c>
      <c r="G58" s="119"/>
      <c r="H58" s="119">
        <v>0</v>
      </c>
      <c r="I58" s="79">
        <f t="shared" si="6"/>
        <v>26</v>
      </c>
      <c r="J58" s="359" t="s">
        <v>316</v>
      </c>
      <c r="K58" s="272">
        <v>22</v>
      </c>
      <c r="L58" s="273"/>
      <c r="M58" s="274"/>
      <c r="N58" s="275">
        <f t="shared" si="5"/>
        <v>22</v>
      </c>
      <c r="O58" s="510"/>
      <c r="P58" s="352">
        <v>152</v>
      </c>
      <c r="Q58" s="264">
        <f t="shared" si="1"/>
        <v>5</v>
      </c>
      <c r="R58" s="257">
        <f t="shared" si="4"/>
        <v>157</v>
      </c>
      <c r="S58" s="276" t="s">
        <v>281</v>
      </c>
      <c r="T58" s="360" t="s">
        <v>314</v>
      </c>
      <c r="U58" s="343">
        <f t="shared" si="0"/>
        <v>85</v>
      </c>
      <c r="V58" s="1">
        <f>P58+U58</f>
        <v>237</v>
      </c>
    </row>
    <row r="59" spans="1:23" s="1" customFormat="1" ht="106.5" customHeight="1" thickTop="1" thickBot="1" x14ac:dyDescent="0.25">
      <c r="A59" s="422">
        <v>20</v>
      </c>
      <c r="B59" s="423" t="s">
        <v>34</v>
      </c>
      <c r="C59" s="423"/>
      <c r="D59" s="424" t="s">
        <v>105</v>
      </c>
      <c r="E59" s="120" t="s">
        <v>154</v>
      </c>
      <c r="F59" s="121">
        <v>21</v>
      </c>
      <c r="G59" s="121"/>
      <c r="H59" s="121">
        <v>0</v>
      </c>
      <c r="I59" s="91">
        <f t="shared" si="6"/>
        <v>21</v>
      </c>
      <c r="J59" s="277" t="s">
        <v>317</v>
      </c>
      <c r="K59" s="278">
        <v>29</v>
      </c>
      <c r="L59" s="279"/>
      <c r="M59" s="278"/>
      <c r="N59" s="280">
        <f t="shared" si="5"/>
        <v>29</v>
      </c>
      <c r="O59" s="510"/>
      <c r="P59" s="352">
        <v>67</v>
      </c>
      <c r="Q59" s="264">
        <f t="shared" si="1"/>
        <v>12</v>
      </c>
      <c r="R59" s="257">
        <f t="shared" si="4"/>
        <v>79</v>
      </c>
      <c r="S59" s="281" t="s">
        <v>281</v>
      </c>
      <c r="T59" s="360" t="s">
        <v>315</v>
      </c>
      <c r="U59" s="343">
        <f t="shared" si="0"/>
        <v>204</v>
      </c>
      <c r="V59" s="1">
        <f>P59+U59</f>
        <v>271</v>
      </c>
    </row>
    <row r="60" spans="1:23" s="1" customFormat="1" ht="17.25" thickTop="1" thickBot="1" x14ac:dyDescent="0.3">
      <c r="A60" s="433" t="s">
        <v>61</v>
      </c>
      <c r="B60" s="426" t="s">
        <v>35</v>
      </c>
      <c r="C60" s="427"/>
      <c r="D60" s="428"/>
      <c r="E60" s="92"/>
      <c r="F60" s="93"/>
      <c r="G60" s="93"/>
      <c r="H60" s="93"/>
      <c r="I60" s="91">
        <f t="shared" si="6"/>
        <v>0</v>
      </c>
      <c r="J60" s="38"/>
      <c r="K60" s="39"/>
      <c r="L60" s="37"/>
      <c r="M60" s="39"/>
      <c r="N60" s="145">
        <f t="shared" si="5"/>
        <v>0</v>
      </c>
      <c r="O60" s="355"/>
      <c r="P60" s="356"/>
      <c r="Q60" s="264"/>
      <c r="R60" s="357"/>
      <c r="S60" s="177"/>
      <c r="T60" s="175"/>
      <c r="U60" s="1">
        <f t="shared" si="0"/>
        <v>-289</v>
      </c>
    </row>
    <row r="61" spans="1:23" s="1" customFormat="1" ht="141.75" thickTop="1" thickBot="1" x14ac:dyDescent="0.25">
      <c r="A61" s="434">
        <v>21</v>
      </c>
      <c r="B61" s="435" t="s">
        <v>36</v>
      </c>
      <c r="C61" s="435" t="s">
        <v>56</v>
      </c>
      <c r="D61" s="436" t="s">
        <v>106</v>
      </c>
      <c r="E61" s="94" t="s">
        <v>228</v>
      </c>
      <c r="F61" s="122">
        <v>18</v>
      </c>
      <c r="G61" s="122" t="s">
        <v>144</v>
      </c>
      <c r="H61" s="122">
        <v>1</v>
      </c>
      <c r="I61" s="79">
        <f t="shared" si="6"/>
        <v>19</v>
      </c>
      <c r="J61" s="245" t="s">
        <v>274</v>
      </c>
      <c r="K61" s="246">
        <v>21</v>
      </c>
      <c r="L61" s="226" t="s">
        <v>144</v>
      </c>
      <c r="M61" s="247">
        <v>1</v>
      </c>
      <c r="N61" s="201">
        <f t="shared" si="5"/>
        <v>22</v>
      </c>
      <c r="O61" s="250"/>
      <c r="P61" s="251">
        <v>132</v>
      </c>
      <c r="Q61" s="264">
        <f t="shared" si="1"/>
        <v>5</v>
      </c>
      <c r="R61" s="257">
        <f t="shared" si="4"/>
        <v>137</v>
      </c>
      <c r="S61" s="251" t="s">
        <v>275</v>
      </c>
      <c r="T61" s="252" t="s">
        <v>276</v>
      </c>
      <c r="U61" s="350">
        <f>(N61*17)-(17*17)-18</f>
        <v>67</v>
      </c>
      <c r="V61" s="1">
        <f>U61+P61</f>
        <v>199</v>
      </c>
    </row>
    <row r="62" spans="1:23" s="1" customFormat="1" ht="141.75" thickTop="1" thickBot="1" x14ac:dyDescent="0.25">
      <c r="A62" s="422">
        <v>22</v>
      </c>
      <c r="B62" s="423" t="s">
        <v>37</v>
      </c>
      <c r="C62" s="423" t="s">
        <v>7</v>
      </c>
      <c r="D62" s="424" t="s">
        <v>106</v>
      </c>
      <c r="E62" s="97" t="s">
        <v>227</v>
      </c>
      <c r="F62" s="123">
        <v>18</v>
      </c>
      <c r="G62" s="123" t="s">
        <v>167</v>
      </c>
      <c r="H62" s="123">
        <v>5</v>
      </c>
      <c r="I62" s="79">
        <f t="shared" si="6"/>
        <v>23</v>
      </c>
      <c r="J62" s="248" t="s">
        <v>277</v>
      </c>
      <c r="K62" s="249">
        <v>15</v>
      </c>
      <c r="L62" s="207" t="s">
        <v>167</v>
      </c>
      <c r="M62" s="249">
        <v>5</v>
      </c>
      <c r="N62" s="208">
        <f t="shared" si="5"/>
        <v>20</v>
      </c>
      <c r="O62" s="253"/>
      <c r="P62" s="254">
        <v>157</v>
      </c>
      <c r="Q62" s="264">
        <f t="shared" si="1"/>
        <v>3</v>
      </c>
      <c r="R62" s="257">
        <f t="shared" si="4"/>
        <v>160</v>
      </c>
      <c r="S62" s="251" t="s">
        <v>278</v>
      </c>
      <c r="T62" s="255" t="s">
        <v>279</v>
      </c>
      <c r="U62" s="350">
        <f>(N62*17)-(17*17)-9</f>
        <v>42</v>
      </c>
      <c r="V62" s="1">
        <f>U62+P62</f>
        <v>199</v>
      </c>
    </row>
    <row r="63" spans="1:23" s="14" customFormat="1" ht="17.25" thickTop="1" thickBot="1" x14ac:dyDescent="0.3">
      <c r="A63" s="433" t="s">
        <v>62</v>
      </c>
      <c r="B63" s="426" t="s">
        <v>69</v>
      </c>
      <c r="C63" s="426"/>
      <c r="D63" s="440"/>
      <c r="E63" s="124"/>
      <c r="F63" s="125"/>
      <c r="G63" s="125"/>
      <c r="H63" s="125"/>
      <c r="I63" s="79">
        <f t="shared" si="6"/>
        <v>0</v>
      </c>
      <c r="J63" s="46"/>
      <c r="K63" s="47"/>
      <c r="L63" s="36"/>
      <c r="M63" s="47"/>
      <c r="N63" s="27">
        <f t="shared" si="5"/>
        <v>0</v>
      </c>
      <c r="O63" s="169"/>
      <c r="P63" s="170"/>
      <c r="Q63" s="264"/>
      <c r="R63" s="257"/>
      <c r="S63" s="170"/>
      <c r="T63" s="171"/>
      <c r="U63" s="1">
        <f t="shared" si="0"/>
        <v>-289</v>
      </c>
    </row>
    <row r="64" spans="1:23" s="1" customFormat="1" ht="111.75" thickTop="1" thickBot="1" x14ac:dyDescent="0.3">
      <c r="A64" s="434">
        <v>23</v>
      </c>
      <c r="B64" s="441" t="s">
        <v>42</v>
      </c>
      <c r="C64" s="435" t="s">
        <v>7</v>
      </c>
      <c r="D64" s="442" t="s">
        <v>111</v>
      </c>
      <c r="E64" s="126" t="s">
        <v>240</v>
      </c>
      <c r="F64" s="127">
        <v>19</v>
      </c>
      <c r="G64" s="127" t="s">
        <v>156</v>
      </c>
      <c r="H64" s="127">
        <v>4</v>
      </c>
      <c r="I64" s="79">
        <f t="shared" si="6"/>
        <v>23</v>
      </c>
      <c r="J64" s="305" t="s">
        <v>299</v>
      </c>
      <c r="K64" s="306">
        <v>13</v>
      </c>
      <c r="L64" s="307" t="s">
        <v>156</v>
      </c>
      <c r="M64" s="308">
        <v>4</v>
      </c>
      <c r="N64" s="262">
        <f t="shared" si="5"/>
        <v>17</v>
      </c>
      <c r="O64" s="309"/>
      <c r="P64" s="262">
        <v>168</v>
      </c>
      <c r="Q64" s="264">
        <f t="shared" si="1"/>
        <v>0</v>
      </c>
      <c r="R64" s="257">
        <f t="shared" si="4"/>
        <v>168</v>
      </c>
      <c r="S64" s="310" t="s">
        <v>300</v>
      </c>
      <c r="T64" s="300"/>
      <c r="U64" s="1">
        <f t="shared" si="0"/>
        <v>0</v>
      </c>
      <c r="V64" s="1">
        <f>U64+P64</f>
        <v>168</v>
      </c>
    </row>
    <row r="65" spans="1:22" s="1" customFormat="1" ht="71.099999999999994" customHeight="1" thickTop="1" thickBot="1" x14ac:dyDescent="0.3">
      <c r="A65" s="422">
        <v>24</v>
      </c>
      <c r="B65" s="423" t="s">
        <v>43</v>
      </c>
      <c r="C65" s="423" t="s">
        <v>7</v>
      </c>
      <c r="D65" s="443" t="s">
        <v>111</v>
      </c>
      <c r="E65" s="128" t="s">
        <v>241</v>
      </c>
      <c r="F65" s="90">
        <v>17</v>
      </c>
      <c r="G65" s="90" t="s">
        <v>181</v>
      </c>
      <c r="H65" s="90">
        <v>4</v>
      </c>
      <c r="I65" s="91">
        <f t="shared" si="6"/>
        <v>21</v>
      </c>
      <c r="J65" s="259" t="s">
        <v>309</v>
      </c>
      <c r="K65" s="311">
        <v>14</v>
      </c>
      <c r="L65" s="267" t="s">
        <v>181</v>
      </c>
      <c r="M65" s="311">
        <v>4</v>
      </c>
      <c r="N65" s="269">
        <f t="shared" si="5"/>
        <v>18</v>
      </c>
      <c r="O65" s="312"/>
      <c r="P65" s="313">
        <v>142</v>
      </c>
      <c r="Q65" s="264">
        <f t="shared" si="1"/>
        <v>1</v>
      </c>
      <c r="R65" s="257">
        <f t="shared" si="4"/>
        <v>143</v>
      </c>
      <c r="S65" s="342" t="s">
        <v>284</v>
      </c>
      <c r="T65" s="313">
        <v>0</v>
      </c>
      <c r="U65" s="1">
        <f t="shared" si="0"/>
        <v>17</v>
      </c>
      <c r="V65" s="1">
        <f>U65+P65</f>
        <v>159</v>
      </c>
    </row>
    <row r="66" spans="1:22" s="14" customFormat="1" ht="17.25" thickTop="1" thickBot="1" x14ac:dyDescent="0.3">
      <c r="A66" s="433" t="s">
        <v>9</v>
      </c>
      <c r="B66" s="426" t="s">
        <v>70</v>
      </c>
      <c r="C66" s="426"/>
      <c r="D66" s="440"/>
      <c r="E66" s="124"/>
      <c r="F66" s="125"/>
      <c r="G66" s="125"/>
      <c r="H66" s="125"/>
      <c r="I66" s="79">
        <f t="shared" si="6"/>
        <v>0</v>
      </c>
      <c r="J66" s="46"/>
      <c r="K66" s="47"/>
      <c r="L66" s="36"/>
      <c r="M66" s="47"/>
      <c r="N66" s="27">
        <f t="shared" si="5"/>
        <v>0</v>
      </c>
      <c r="O66" s="183"/>
      <c r="P66" s="177"/>
      <c r="Q66" s="264"/>
      <c r="R66" s="257"/>
      <c r="S66" s="177"/>
      <c r="T66" s="184"/>
      <c r="U66" s="1">
        <f t="shared" si="0"/>
        <v>-289</v>
      </c>
    </row>
    <row r="67" spans="1:22" s="1" customFormat="1" ht="33" thickTop="1" thickBot="1" x14ac:dyDescent="0.25">
      <c r="A67" s="419">
        <v>25</v>
      </c>
      <c r="B67" s="420" t="s">
        <v>75</v>
      </c>
      <c r="C67" s="420" t="s">
        <v>57</v>
      </c>
      <c r="D67" s="421" t="s">
        <v>107</v>
      </c>
      <c r="E67" s="331" t="s">
        <v>204</v>
      </c>
      <c r="F67" s="332">
        <v>18</v>
      </c>
      <c r="G67" s="332" t="s">
        <v>155</v>
      </c>
      <c r="H67" s="332">
        <v>3</v>
      </c>
      <c r="I67" s="333">
        <f t="shared" si="6"/>
        <v>21</v>
      </c>
      <c r="J67" s="259" t="s">
        <v>204</v>
      </c>
      <c r="K67" s="301">
        <v>18</v>
      </c>
      <c r="L67" s="322" t="s">
        <v>335</v>
      </c>
      <c r="M67" s="301">
        <v>7</v>
      </c>
      <c r="N67" s="262">
        <f t="shared" si="5"/>
        <v>25</v>
      </c>
      <c r="O67" s="263"/>
      <c r="P67" s="347">
        <v>72</v>
      </c>
      <c r="Q67" s="264">
        <f t="shared" si="1"/>
        <v>8</v>
      </c>
      <c r="R67" s="257">
        <f t="shared" si="4"/>
        <v>80</v>
      </c>
      <c r="S67" s="264"/>
      <c r="T67" s="264"/>
      <c r="U67" s="343">
        <f t="shared" si="0"/>
        <v>136</v>
      </c>
      <c r="V67" s="1">
        <f>U67+P67</f>
        <v>208</v>
      </c>
    </row>
    <row r="68" spans="1:22" s="1" customFormat="1" ht="33" thickTop="1" thickBot="1" x14ac:dyDescent="0.25">
      <c r="A68" s="408">
        <v>26</v>
      </c>
      <c r="B68" s="409" t="s">
        <v>45</v>
      </c>
      <c r="C68" s="409" t="s">
        <v>7</v>
      </c>
      <c r="D68" s="410" t="s">
        <v>107</v>
      </c>
      <c r="E68" s="334" t="s">
        <v>305</v>
      </c>
      <c r="F68" s="335">
        <v>18</v>
      </c>
      <c r="G68" s="335" t="s">
        <v>200</v>
      </c>
      <c r="H68" s="335">
        <v>4</v>
      </c>
      <c r="I68" s="336">
        <v>22</v>
      </c>
      <c r="J68" s="323" t="s">
        <v>213</v>
      </c>
      <c r="K68" s="297">
        <v>12</v>
      </c>
      <c r="L68" s="324" t="s">
        <v>200</v>
      </c>
      <c r="M68" s="297">
        <v>4</v>
      </c>
      <c r="N68" s="298">
        <f t="shared" si="5"/>
        <v>16</v>
      </c>
      <c r="O68" s="299"/>
      <c r="P68" s="300">
        <v>180</v>
      </c>
      <c r="Q68" s="264">
        <f t="shared" si="1"/>
        <v>-1</v>
      </c>
      <c r="R68" s="257">
        <f t="shared" si="4"/>
        <v>179</v>
      </c>
      <c r="S68" s="300"/>
      <c r="T68" s="300"/>
      <c r="U68" s="1">
        <f t="shared" si="0"/>
        <v>-17</v>
      </c>
      <c r="V68" s="1">
        <f t="shared" ref="V68:V70" si="10">U68+P68</f>
        <v>163</v>
      </c>
    </row>
    <row r="69" spans="1:22" s="1" customFormat="1" ht="33" thickTop="1" thickBot="1" x14ac:dyDescent="0.25">
      <c r="A69" s="408">
        <v>27</v>
      </c>
      <c r="B69" s="409" t="s">
        <v>46</v>
      </c>
      <c r="C69" s="409" t="s">
        <v>7</v>
      </c>
      <c r="D69" s="410" t="s">
        <v>107</v>
      </c>
      <c r="E69" s="334" t="s">
        <v>212</v>
      </c>
      <c r="F69" s="335">
        <v>18</v>
      </c>
      <c r="G69" s="335" t="s">
        <v>246</v>
      </c>
      <c r="H69" s="335">
        <v>5</v>
      </c>
      <c r="I69" s="336">
        <f t="shared" si="6"/>
        <v>23</v>
      </c>
      <c r="J69" s="323" t="s">
        <v>207</v>
      </c>
      <c r="K69" s="297">
        <v>15</v>
      </c>
      <c r="L69" s="324" t="s">
        <v>220</v>
      </c>
      <c r="M69" s="297">
        <v>5</v>
      </c>
      <c r="N69" s="298">
        <f t="shared" si="5"/>
        <v>20</v>
      </c>
      <c r="O69" s="299"/>
      <c r="P69" s="351">
        <v>105</v>
      </c>
      <c r="Q69" s="264">
        <f t="shared" si="1"/>
        <v>3</v>
      </c>
      <c r="R69" s="257">
        <f t="shared" si="4"/>
        <v>108</v>
      </c>
      <c r="S69" s="300"/>
      <c r="T69" s="300"/>
      <c r="U69" s="343">
        <f t="shared" si="0"/>
        <v>51</v>
      </c>
      <c r="V69" s="1">
        <f t="shared" si="10"/>
        <v>156</v>
      </c>
    </row>
    <row r="70" spans="1:22" s="1" customFormat="1" ht="33" thickTop="1" thickBot="1" x14ac:dyDescent="0.25">
      <c r="A70" s="408">
        <v>28</v>
      </c>
      <c r="B70" s="329" t="s">
        <v>47</v>
      </c>
      <c r="C70" s="409" t="s">
        <v>7</v>
      </c>
      <c r="D70" s="410" t="s">
        <v>107</v>
      </c>
      <c r="E70" s="334" t="s">
        <v>306</v>
      </c>
      <c r="F70" s="335">
        <v>6</v>
      </c>
      <c r="G70" s="337"/>
      <c r="H70" s="335">
        <v>0</v>
      </c>
      <c r="I70" s="336">
        <v>7</v>
      </c>
      <c r="J70" s="325" t="s">
        <v>321</v>
      </c>
      <c r="K70" s="297">
        <v>18</v>
      </c>
      <c r="L70" s="324" t="s">
        <v>208</v>
      </c>
      <c r="M70" s="297">
        <v>4</v>
      </c>
      <c r="N70" s="298">
        <f t="shared" si="5"/>
        <v>22</v>
      </c>
      <c r="O70" s="326"/>
      <c r="P70" s="300">
        <v>0</v>
      </c>
      <c r="Q70" s="264">
        <f t="shared" si="1"/>
        <v>5</v>
      </c>
      <c r="R70" s="257">
        <f t="shared" si="4"/>
        <v>5</v>
      </c>
      <c r="S70" s="300"/>
      <c r="T70" s="300"/>
      <c r="U70" s="1">
        <f>(N70*17)-(14*17)</f>
        <v>136</v>
      </c>
      <c r="V70" s="1">
        <f t="shared" si="10"/>
        <v>136</v>
      </c>
    </row>
    <row r="71" spans="1:22" s="1" customFormat="1" ht="17.25" thickTop="1" thickBot="1" x14ac:dyDescent="0.3">
      <c r="A71" s="433" t="s">
        <v>63</v>
      </c>
      <c r="B71" s="426" t="s">
        <v>38</v>
      </c>
      <c r="C71" s="427"/>
      <c r="D71" s="428"/>
      <c r="E71" s="92"/>
      <c r="F71" s="93"/>
      <c r="G71" s="93"/>
      <c r="H71" s="93"/>
      <c r="I71" s="91">
        <f t="shared" si="6"/>
        <v>0</v>
      </c>
      <c r="J71" s="38"/>
      <c r="K71" s="39"/>
      <c r="L71" s="37"/>
      <c r="M71" s="39"/>
      <c r="N71" s="145">
        <f t="shared" si="5"/>
        <v>0</v>
      </c>
      <c r="O71" s="185"/>
      <c r="P71" s="174"/>
      <c r="Q71" s="264"/>
      <c r="R71" s="257"/>
      <c r="S71" s="174"/>
      <c r="T71" s="174"/>
      <c r="U71" s="1">
        <f t="shared" si="0"/>
        <v>-289</v>
      </c>
    </row>
    <row r="72" spans="1:22" s="1" customFormat="1" ht="17.25" thickTop="1" thickBot="1" x14ac:dyDescent="0.3">
      <c r="A72" s="419">
        <v>29</v>
      </c>
      <c r="B72" s="420" t="s">
        <v>39</v>
      </c>
      <c r="C72" s="420" t="s">
        <v>7</v>
      </c>
      <c r="D72" s="421" t="s">
        <v>108</v>
      </c>
      <c r="E72" s="129" t="s">
        <v>157</v>
      </c>
      <c r="F72" s="77">
        <v>6</v>
      </c>
      <c r="G72" s="77" t="s">
        <v>159</v>
      </c>
      <c r="H72" s="77">
        <v>6</v>
      </c>
      <c r="I72" s="79">
        <f t="shared" si="6"/>
        <v>12</v>
      </c>
      <c r="J72" s="468" t="s">
        <v>340</v>
      </c>
      <c r="K72" s="261">
        <v>8</v>
      </c>
      <c r="L72" s="469" t="s">
        <v>159</v>
      </c>
      <c r="M72" s="260">
        <v>6</v>
      </c>
      <c r="N72" s="275">
        <f t="shared" si="5"/>
        <v>14</v>
      </c>
      <c r="O72" s="282"/>
      <c r="P72" s="344">
        <v>46</v>
      </c>
      <c r="Q72" s="264">
        <f t="shared" si="1"/>
        <v>-3</v>
      </c>
      <c r="R72" s="257">
        <f t="shared" si="4"/>
        <v>43</v>
      </c>
      <c r="S72" s="276"/>
      <c r="T72" s="276"/>
      <c r="U72" s="343">
        <f t="shared" si="0"/>
        <v>-51</v>
      </c>
    </row>
    <row r="73" spans="1:22" s="1" customFormat="1" ht="33" thickTop="1" thickBot="1" x14ac:dyDescent="0.25">
      <c r="A73" s="422">
        <v>30</v>
      </c>
      <c r="B73" s="423" t="s">
        <v>40</v>
      </c>
      <c r="C73" s="423" t="s">
        <v>56</v>
      </c>
      <c r="D73" s="424" t="s">
        <v>108</v>
      </c>
      <c r="E73" s="97" t="s">
        <v>224</v>
      </c>
      <c r="F73" s="89">
        <v>15</v>
      </c>
      <c r="G73" s="89" t="s">
        <v>223</v>
      </c>
      <c r="H73" s="89">
        <v>7</v>
      </c>
      <c r="I73" s="91">
        <f t="shared" si="6"/>
        <v>22</v>
      </c>
      <c r="J73" s="265" t="s">
        <v>341</v>
      </c>
      <c r="K73" s="266">
        <v>13</v>
      </c>
      <c r="L73" s="467" t="s">
        <v>223</v>
      </c>
      <c r="M73" s="268">
        <v>8</v>
      </c>
      <c r="N73" s="280">
        <f t="shared" si="5"/>
        <v>21</v>
      </c>
      <c r="O73" s="283"/>
      <c r="P73" s="345">
        <v>108</v>
      </c>
      <c r="Q73" s="264">
        <f t="shared" si="1"/>
        <v>4</v>
      </c>
      <c r="R73" s="257">
        <f t="shared" si="4"/>
        <v>112</v>
      </c>
      <c r="S73" s="281"/>
      <c r="T73" s="281"/>
      <c r="U73" s="343">
        <f>(N73*17)-(17*17)</f>
        <v>68</v>
      </c>
      <c r="V73" s="1">
        <f>U73+P73</f>
        <v>176</v>
      </c>
    </row>
    <row r="74" spans="1:22" s="1" customFormat="1" ht="17.25" thickTop="1" thickBot="1" x14ac:dyDescent="0.3">
      <c r="A74" s="433" t="s">
        <v>64</v>
      </c>
      <c r="B74" s="426" t="s">
        <v>71</v>
      </c>
      <c r="C74" s="427"/>
      <c r="D74" s="428"/>
      <c r="E74" s="92"/>
      <c r="F74" s="93"/>
      <c r="G74" s="93"/>
      <c r="H74" s="93"/>
      <c r="I74" s="79">
        <f t="shared" si="6"/>
        <v>0</v>
      </c>
      <c r="J74" s="38"/>
      <c r="K74" s="39"/>
      <c r="L74" s="37"/>
      <c r="M74" s="39"/>
      <c r="N74" s="27">
        <f t="shared" si="5"/>
        <v>0</v>
      </c>
      <c r="O74" s="179"/>
      <c r="P74" s="177"/>
      <c r="Q74" s="264"/>
      <c r="R74" s="466"/>
      <c r="S74" s="177"/>
      <c r="T74" s="175"/>
      <c r="U74" s="343">
        <f t="shared" ref="U74:U82" si="11">(N74*17)-(17*17)</f>
        <v>-289</v>
      </c>
    </row>
    <row r="75" spans="1:22" s="1" customFormat="1" ht="96" customHeight="1" thickTop="1" thickBot="1" x14ac:dyDescent="0.3">
      <c r="A75" s="419">
        <v>31</v>
      </c>
      <c r="B75" s="327" t="s">
        <v>48</v>
      </c>
      <c r="C75" s="420" t="s">
        <v>57</v>
      </c>
      <c r="D75" s="470" t="s">
        <v>328</v>
      </c>
      <c r="E75" s="129" t="s">
        <v>158</v>
      </c>
      <c r="F75" s="77">
        <v>20</v>
      </c>
      <c r="G75" s="130" t="s">
        <v>232</v>
      </c>
      <c r="H75" s="77">
        <v>3</v>
      </c>
      <c r="I75" s="131">
        <f t="shared" si="6"/>
        <v>23</v>
      </c>
      <c r="J75" s="364" t="s">
        <v>338</v>
      </c>
      <c r="K75" s="365">
        <v>20</v>
      </c>
      <c r="L75" s="365" t="s">
        <v>145</v>
      </c>
      <c r="M75" s="260">
        <v>3</v>
      </c>
      <c r="N75" s="275">
        <f t="shared" si="5"/>
        <v>23</v>
      </c>
      <c r="O75" s="282"/>
      <c r="P75" s="344">
        <v>115</v>
      </c>
      <c r="Q75" s="264">
        <f t="shared" si="1"/>
        <v>6</v>
      </c>
      <c r="R75" s="465">
        <f t="shared" si="4"/>
        <v>121</v>
      </c>
      <c r="S75" s="276"/>
      <c r="T75" s="276"/>
      <c r="U75" s="343">
        <f t="shared" si="11"/>
        <v>102</v>
      </c>
      <c r="V75" s="1">
        <f>U75+P75</f>
        <v>217</v>
      </c>
    </row>
    <row r="76" spans="1:22" s="1" customFormat="1" ht="39.75" thickTop="1" thickBot="1" x14ac:dyDescent="0.3">
      <c r="A76" s="408">
        <v>32</v>
      </c>
      <c r="B76" s="329" t="s">
        <v>52</v>
      </c>
      <c r="C76" s="409" t="s">
        <v>7</v>
      </c>
      <c r="D76" s="410" t="s">
        <v>109</v>
      </c>
      <c r="E76" s="132" t="s">
        <v>219</v>
      </c>
      <c r="F76" s="81">
        <v>20</v>
      </c>
      <c r="G76" s="81" t="s">
        <v>206</v>
      </c>
      <c r="H76" s="81">
        <v>4</v>
      </c>
      <c r="I76" s="83">
        <f t="shared" si="6"/>
        <v>24</v>
      </c>
      <c r="J76" s="366" t="s">
        <v>323</v>
      </c>
      <c r="K76" s="367">
        <v>20</v>
      </c>
      <c r="L76" s="367" t="s">
        <v>345</v>
      </c>
      <c r="M76" s="304">
        <v>8</v>
      </c>
      <c r="N76" s="284">
        <f t="shared" si="5"/>
        <v>28</v>
      </c>
      <c r="O76" s="285"/>
      <c r="P76" s="352">
        <v>108</v>
      </c>
      <c r="Q76" s="264">
        <f t="shared" si="1"/>
        <v>11</v>
      </c>
      <c r="R76" s="465">
        <f t="shared" si="4"/>
        <v>119</v>
      </c>
      <c r="S76" s="286"/>
      <c r="T76" s="276"/>
      <c r="U76" s="343">
        <f t="shared" si="11"/>
        <v>187</v>
      </c>
      <c r="V76" s="1">
        <f t="shared" ref="V76:V82" si="12">U76+P76</f>
        <v>295</v>
      </c>
    </row>
    <row r="77" spans="1:22" s="1" customFormat="1" ht="33" thickTop="1" thickBot="1" x14ac:dyDescent="0.25">
      <c r="A77" s="422">
        <v>33</v>
      </c>
      <c r="B77" s="328" t="s">
        <v>53</v>
      </c>
      <c r="C77" s="423" t="s">
        <v>7</v>
      </c>
      <c r="D77" s="424" t="s">
        <v>109</v>
      </c>
      <c r="E77" s="133" t="s">
        <v>218</v>
      </c>
      <c r="F77" s="89">
        <v>20</v>
      </c>
      <c r="G77" s="89" t="s">
        <v>205</v>
      </c>
      <c r="H77" s="89">
        <v>7</v>
      </c>
      <c r="I77" s="91">
        <f t="shared" si="6"/>
        <v>27</v>
      </c>
      <c r="J77" s="368" t="s">
        <v>324</v>
      </c>
      <c r="K77" s="369">
        <v>17</v>
      </c>
      <c r="L77" s="370"/>
      <c r="M77" s="268"/>
      <c r="N77" s="287">
        <f t="shared" si="5"/>
        <v>17</v>
      </c>
      <c r="O77" s="283"/>
      <c r="P77" s="345">
        <v>156</v>
      </c>
      <c r="Q77" s="264">
        <f t="shared" si="1"/>
        <v>0</v>
      </c>
      <c r="R77" s="465">
        <f t="shared" si="4"/>
        <v>156</v>
      </c>
      <c r="S77" s="281"/>
      <c r="T77" s="276"/>
      <c r="U77" s="343">
        <f t="shared" si="11"/>
        <v>0</v>
      </c>
      <c r="V77" s="1">
        <f t="shared" si="12"/>
        <v>156</v>
      </c>
    </row>
    <row r="78" spans="1:22" s="15" customFormat="1" ht="17.25" thickTop="1" thickBot="1" x14ac:dyDescent="0.25">
      <c r="A78" s="425" t="s">
        <v>54</v>
      </c>
      <c r="B78" s="429" t="s">
        <v>72</v>
      </c>
      <c r="C78" s="430"/>
      <c r="D78" s="431"/>
      <c r="E78" s="134"/>
      <c r="I78" s="79">
        <f t="shared" si="6"/>
        <v>0</v>
      </c>
      <c r="J78" s="371"/>
      <c r="K78" s="372"/>
      <c r="L78" s="373"/>
      <c r="M78" s="288"/>
      <c r="N78" s="289">
        <f t="shared" si="5"/>
        <v>0</v>
      </c>
      <c r="O78" s="290"/>
      <c r="P78" s="353"/>
      <c r="Q78" s="264"/>
      <c r="R78" s="465"/>
      <c r="S78" s="291"/>
      <c r="T78" s="292"/>
      <c r="U78" s="343">
        <f t="shared" si="11"/>
        <v>-289</v>
      </c>
      <c r="V78" s="1">
        <f t="shared" si="12"/>
        <v>-289</v>
      </c>
    </row>
    <row r="79" spans="1:22" s="1" customFormat="1" ht="77.25" customHeight="1" thickTop="1" thickBot="1" x14ac:dyDescent="0.25">
      <c r="A79" s="444">
        <v>34</v>
      </c>
      <c r="B79" s="330" t="s">
        <v>51</v>
      </c>
      <c r="C79" s="445" t="s">
        <v>7</v>
      </c>
      <c r="D79" s="446" t="s">
        <v>110</v>
      </c>
      <c r="E79" s="338" t="s">
        <v>307</v>
      </c>
      <c r="F79" s="339">
        <v>7</v>
      </c>
      <c r="G79" s="340" t="s">
        <v>308</v>
      </c>
      <c r="H79" s="339">
        <v>1</v>
      </c>
      <c r="I79" s="341">
        <f t="shared" si="6"/>
        <v>8</v>
      </c>
      <c r="J79" s="338" t="s">
        <v>339</v>
      </c>
      <c r="K79" s="374">
        <v>20</v>
      </c>
      <c r="L79" s="375" t="s">
        <v>146</v>
      </c>
      <c r="M79" s="293">
        <v>1</v>
      </c>
      <c r="N79" s="280">
        <f t="shared" si="5"/>
        <v>21</v>
      </c>
      <c r="O79" s="294"/>
      <c r="P79" s="354">
        <v>3</v>
      </c>
      <c r="Q79" s="264">
        <f t="shared" si="1"/>
        <v>4</v>
      </c>
      <c r="R79" s="465">
        <f t="shared" si="4"/>
        <v>7</v>
      </c>
      <c r="S79" s="295"/>
      <c r="T79" s="295"/>
      <c r="U79" s="350">
        <f>(N79*17)-(14*17)</f>
        <v>119</v>
      </c>
      <c r="V79" s="1">
        <f t="shared" si="12"/>
        <v>122</v>
      </c>
    </row>
    <row r="80" spans="1:22" s="15" customFormat="1" ht="17.25" thickTop="1" thickBot="1" x14ac:dyDescent="0.25">
      <c r="A80" s="425" t="s">
        <v>55</v>
      </c>
      <c r="B80" s="429" t="s">
        <v>73</v>
      </c>
      <c r="C80" s="430"/>
      <c r="D80" s="431"/>
      <c r="E80" s="99"/>
      <c r="F80" s="100"/>
      <c r="G80" s="100"/>
      <c r="H80" s="100"/>
      <c r="I80" s="79">
        <f t="shared" si="6"/>
        <v>0</v>
      </c>
      <c r="J80" s="41"/>
      <c r="K80" s="42"/>
      <c r="L80" s="148"/>
      <c r="M80" s="42"/>
      <c r="N80" s="280">
        <f t="shared" si="5"/>
        <v>0</v>
      </c>
      <c r="O80" s="179"/>
      <c r="P80" s="177"/>
      <c r="Q80" s="264"/>
      <c r="R80" s="257"/>
      <c r="S80" s="177"/>
      <c r="T80" s="186"/>
      <c r="U80" s="350">
        <f t="shared" si="11"/>
        <v>-289</v>
      </c>
      <c r="V80" s="1">
        <f t="shared" si="12"/>
        <v>-289</v>
      </c>
    </row>
    <row r="81" spans="1:23" s="9" customFormat="1" ht="48.75" customHeight="1" thickTop="1" thickBot="1" x14ac:dyDescent="0.25">
      <c r="A81" s="447">
        <v>35</v>
      </c>
      <c r="B81" s="420" t="s">
        <v>49</v>
      </c>
      <c r="C81" s="420" t="s">
        <v>7</v>
      </c>
      <c r="D81" s="448" t="s">
        <v>98</v>
      </c>
      <c r="E81" s="94" t="s">
        <v>235</v>
      </c>
      <c r="F81" s="77">
        <v>17</v>
      </c>
      <c r="G81" s="77" t="s">
        <v>236</v>
      </c>
      <c r="H81" s="77">
        <v>7</v>
      </c>
      <c r="I81" s="79">
        <f t="shared" si="6"/>
        <v>24</v>
      </c>
      <c r="J81" s="259" t="s">
        <v>293</v>
      </c>
      <c r="K81" s="260">
        <v>11</v>
      </c>
      <c r="L81" s="261" t="s">
        <v>280</v>
      </c>
      <c r="M81" s="260">
        <v>8</v>
      </c>
      <c r="N81" s="280">
        <f t="shared" si="5"/>
        <v>19</v>
      </c>
      <c r="O81" s="263"/>
      <c r="P81" s="347">
        <v>120</v>
      </c>
      <c r="Q81" s="264">
        <f t="shared" si="1"/>
        <v>2</v>
      </c>
      <c r="R81" s="257">
        <f t="shared" si="4"/>
        <v>122</v>
      </c>
      <c r="S81" s="264" t="s">
        <v>294</v>
      </c>
      <c r="T81" s="264"/>
      <c r="U81" s="350">
        <f t="shared" si="11"/>
        <v>34</v>
      </c>
      <c r="V81" s="1">
        <f t="shared" si="12"/>
        <v>154</v>
      </c>
    </row>
    <row r="82" spans="1:23" s="9" customFormat="1" ht="33" thickTop="1" thickBot="1" x14ac:dyDescent="0.3">
      <c r="A82" s="449">
        <v>36</v>
      </c>
      <c r="B82" s="423" t="s">
        <v>50</v>
      </c>
      <c r="C82" s="423" t="s">
        <v>7</v>
      </c>
      <c r="D82" s="443" t="s">
        <v>98</v>
      </c>
      <c r="E82" s="136" t="s">
        <v>226</v>
      </c>
      <c r="F82" s="89">
        <v>16</v>
      </c>
      <c r="G82" s="89" t="s">
        <v>177</v>
      </c>
      <c r="H82" s="89">
        <v>7</v>
      </c>
      <c r="I82" s="91">
        <f t="shared" si="6"/>
        <v>23</v>
      </c>
      <c r="J82" s="265" t="s">
        <v>295</v>
      </c>
      <c r="K82" s="266">
        <v>13</v>
      </c>
      <c r="L82" s="267" t="s">
        <v>177</v>
      </c>
      <c r="M82" s="268">
        <v>7</v>
      </c>
      <c r="N82" s="280">
        <f t="shared" si="5"/>
        <v>20</v>
      </c>
      <c r="O82" s="270"/>
      <c r="P82" s="348">
        <v>108</v>
      </c>
      <c r="Q82" s="264">
        <f t="shared" si="1"/>
        <v>3</v>
      </c>
      <c r="R82" s="257">
        <f t="shared" si="4"/>
        <v>111</v>
      </c>
      <c r="S82" s="271" t="s">
        <v>296</v>
      </c>
      <c r="T82" s="271"/>
      <c r="U82" s="350">
        <f t="shared" si="11"/>
        <v>51</v>
      </c>
      <c r="V82" s="1">
        <f t="shared" si="12"/>
        <v>159</v>
      </c>
    </row>
    <row r="83" spans="1:23" s="9" customFormat="1" ht="17.25" thickTop="1" thickBot="1" x14ac:dyDescent="0.3">
      <c r="A83" s="450" t="s">
        <v>112</v>
      </c>
      <c r="B83" s="451" t="s">
        <v>119</v>
      </c>
      <c r="C83" s="445"/>
      <c r="D83" s="446"/>
      <c r="E83" s="137"/>
      <c r="F83" s="135"/>
      <c r="G83" s="135"/>
      <c r="H83" s="135"/>
      <c r="I83" s="138"/>
      <c r="J83" s="149"/>
      <c r="K83" s="48"/>
      <c r="L83" s="150"/>
      <c r="M83" s="151"/>
      <c r="N83" s="280">
        <f t="shared" si="5"/>
        <v>0</v>
      </c>
      <c r="O83" s="179"/>
      <c r="P83" s="177"/>
      <c r="Q83" s="177"/>
      <c r="R83" s="177"/>
      <c r="S83" s="177"/>
      <c r="T83" s="188"/>
    </row>
    <row r="84" spans="1:23" s="9" customFormat="1" ht="32.25" thickTop="1" x14ac:dyDescent="0.25">
      <c r="A84" s="447"/>
      <c r="B84" s="420" t="s">
        <v>189</v>
      </c>
      <c r="C84" s="420" t="s">
        <v>7</v>
      </c>
      <c r="D84" s="452" t="s">
        <v>113</v>
      </c>
      <c r="E84" s="126" t="s">
        <v>238</v>
      </c>
      <c r="F84" s="77"/>
      <c r="G84" s="77"/>
      <c r="H84" s="77"/>
      <c r="I84" s="79"/>
      <c r="J84" s="126" t="s">
        <v>326</v>
      </c>
      <c r="K84" s="34"/>
      <c r="L84" s="152"/>
      <c r="M84" s="153"/>
      <c r="N84" s="154"/>
      <c r="O84" s="178"/>
      <c r="P84" s="173"/>
      <c r="Q84" s="173"/>
      <c r="R84" s="173"/>
      <c r="S84" s="173"/>
      <c r="T84" s="187"/>
    </row>
    <row r="85" spans="1:23" s="9" customFormat="1" ht="32.25" thickBot="1" x14ac:dyDescent="0.3">
      <c r="A85" s="449"/>
      <c r="B85" s="423" t="s">
        <v>189</v>
      </c>
      <c r="C85" s="423" t="s">
        <v>7</v>
      </c>
      <c r="D85" s="453" t="s">
        <v>114</v>
      </c>
      <c r="E85" s="139" t="s">
        <v>239</v>
      </c>
      <c r="F85" s="89"/>
      <c r="G85" s="89"/>
      <c r="H85" s="89"/>
      <c r="I85" s="140"/>
      <c r="J85" s="139" t="s">
        <v>327</v>
      </c>
      <c r="K85" s="35"/>
      <c r="L85" s="147"/>
      <c r="M85" s="155"/>
      <c r="N85" s="156"/>
      <c r="O85" s="167"/>
      <c r="P85" s="170"/>
      <c r="Q85" s="170"/>
      <c r="R85" s="170"/>
      <c r="S85" s="170"/>
      <c r="T85" s="172"/>
    </row>
    <row r="86" spans="1:23" ht="16.5" thickTop="1" x14ac:dyDescent="0.25">
      <c r="A86" s="454"/>
      <c r="B86" s="455" t="s">
        <v>12</v>
      </c>
      <c r="C86" s="456"/>
      <c r="D86" s="456"/>
      <c r="J86" s="50"/>
      <c r="K86" s="50"/>
      <c r="L86" s="50"/>
      <c r="M86" s="157"/>
      <c r="N86" s="157"/>
      <c r="O86" s="50"/>
      <c r="P86" s="50">
        <f>SUM(P30:P85)</f>
        <v>3489</v>
      </c>
      <c r="Q86" s="50">
        <f t="shared" ref="Q86:R86" si="13">SUM(Q30:Q85)</f>
        <v>172</v>
      </c>
      <c r="R86" s="50">
        <f t="shared" si="13"/>
        <v>3661</v>
      </c>
      <c r="S86" s="50"/>
      <c r="T86" s="50"/>
      <c r="W86">
        <f>SUM(W30:W85)</f>
        <v>2147</v>
      </c>
    </row>
    <row r="87" spans="1:23" s="1" customFormat="1" ht="18.75" x14ac:dyDescent="0.25">
      <c r="A87" s="457"/>
      <c r="B87" s="534" t="s">
        <v>178</v>
      </c>
      <c r="C87" s="535"/>
      <c r="D87" s="535"/>
      <c r="E87" s="536"/>
      <c r="F87" s="142"/>
      <c r="G87" s="142"/>
      <c r="H87" s="142"/>
      <c r="I87" s="142"/>
      <c r="J87" s="51"/>
      <c r="K87" s="51"/>
      <c r="L87" s="506" t="s">
        <v>123</v>
      </c>
      <c r="M87" s="506"/>
      <c r="N87" s="506"/>
      <c r="O87" s="506"/>
      <c r="P87" s="45"/>
      <c r="Q87" s="45"/>
      <c r="R87" s="45"/>
      <c r="S87" s="45"/>
      <c r="T87" s="45"/>
    </row>
    <row r="88" spans="1:23" s="3" customFormat="1" ht="18.75" x14ac:dyDescent="0.3">
      <c r="A88" s="457"/>
      <c r="B88" s="458" t="s">
        <v>140</v>
      </c>
      <c r="C88" s="537" t="s">
        <v>141</v>
      </c>
      <c r="D88" s="537"/>
      <c r="E88" s="60" t="s">
        <v>142</v>
      </c>
      <c r="F88" s="142"/>
      <c r="G88" s="142"/>
      <c r="H88" s="142"/>
      <c r="I88" s="142"/>
      <c r="J88" s="51"/>
      <c r="K88" s="51"/>
      <c r="L88" s="507" t="s">
        <v>231</v>
      </c>
      <c r="M88" s="507"/>
      <c r="N88" s="507"/>
      <c r="O88" s="507"/>
      <c r="P88" s="158"/>
      <c r="Q88" s="158"/>
      <c r="R88" s="158"/>
      <c r="S88" s="158"/>
      <c r="T88" s="158"/>
    </row>
    <row r="89" spans="1:23" s="3" customFormat="1" ht="18.75" x14ac:dyDescent="0.3">
      <c r="A89" s="459"/>
      <c r="B89" s="390" t="s">
        <v>216</v>
      </c>
      <c r="C89" s="522" t="s">
        <v>237</v>
      </c>
      <c r="D89" s="523"/>
      <c r="E89" s="361" t="s">
        <v>162</v>
      </c>
      <c r="F89" s="4"/>
      <c r="G89" s="4"/>
      <c r="H89" s="4"/>
      <c r="I89" s="4"/>
      <c r="J89" s="52"/>
      <c r="K89" s="52"/>
      <c r="L89" s="507"/>
      <c r="M89" s="507"/>
      <c r="N89" s="507"/>
      <c r="O89" s="507"/>
      <c r="P89" s="158"/>
      <c r="Q89" s="158"/>
      <c r="R89" s="158"/>
      <c r="S89" s="158"/>
      <c r="T89" s="158"/>
    </row>
    <row r="90" spans="1:23" s="5" customFormat="1" ht="18.75" x14ac:dyDescent="0.3">
      <c r="A90" s="460"/>
      <c r="B90" s="390" t="s">
        <v>214</v>
      </c>
      <c r="C90" s="522" t="s">
        <v>222</v>
      </c>
      <c r="D90" s="523"/>
      <c r="E90" s="361" t="s">
        <v>164</v>
      </c>
      <c r="F90" s="143"/>
      <c r="G90" s="143"/>
      <c r="H90" s="143"/>
      <c r="I90" s="143"/>
      <c r="J90" s="53"/>
      <c r="K90" s="53"/>
      <c r="L90" s="159"/>
      <c r="M90" s="160"/>
      <c r="N90" s="160"/>
      <c r="O90" s="161"/>
      <c r="P90" s="161"/>
      <c r="Q90" s="161"/>
      <c r="R90" s="161"/>
      <c r="S90" s="161"/>
      <c r="T90" s="161"/>
    </row>
    <row r="91" spans="1:23" s="6" customFormat="1" ht="18.75" x14ac:dyDescent="0.3">
      <c r="A91" s="455"/>
      <c r="B91" s="390" t="s">
        <v>318</v>
      </c>
      <c r="C91" s="522" t="s">
        <v>322</v>
      </c>
      <c r="D91" s="523"/>
      <c r="E91" s="361" t="s">
        <v>179</v>
      </c>
      <c r="F91" s="141"/>
      <c r="G91" s="141"/>
      <c r="H91" s="141"/>
      <c r="I91" s="141"/>
      <c r="J91" s="49"/>
      <c r="K91" s="49"/>
      <c r="L91" s="162"/>
      <c r="M91" s="163"/>
      <c r="N91" s="163"/>
      <c r="O91" s="164"/>
      <c r="P91" s="164"/>
      <c r="Q91" s="164"/>
      <c r="R91" s="164"/>
      <c r="S91" s="164"/>
      <c r="T91" s="164"/>
    </row>
    <row r="92" spans="1:23" s="6" customFormat="1" ht="18.75" x14ac:dyDescent="0.3">
      <c r="A92" s="455"/>
      <c r="B92" s="390" t="s">
        <v>319</v>
      </c>
      <c r="C92" s="522" t="s">
        <v>165</v>
      </c>
      <c r="D92" s="523"/>
      <c r="E92" s="361" t="s">
        <v>180</v>
      </c>
      <c r="F92" s="141"/>
      <c r="G92" s="141"/>
      <c r="H92" s="141"/>
      <c r="I92" s="141"/>
      <c r="J92" s="49"/>
      <c r="K92" s="49"/>
      <c r="L92" s="162"/>
      <c r="M92" s="163"/>
      <c r="N92" s="163"/>
      <c r="O92" s="164"/>
      <c r="P92" s="164"/>
      <c r="Q92" s="164"/>
      <c r="R92" s="164"/>
      <c r="S92" s="164"/>
      <c r="T92" s="164"/>
    </row>
    <row r="93" spans="1:23" s="1" customFormat="1" ht="18.75" x14ac:dyDescent="0.3">
      <c r="A93" s="455"/>
      <c r="B93" s="390" t="s">
        <v>175</v>
      </c>
      <c r="C93" s="522" t="s">
        <v>170</v>
      </c>
      <c r="D93" s="523"/>
      <c r="E93" s="361" t="s">
        <v>168</v>
      </c>
      <c r="F93" s="141"/>
      <c r="G93" s="141"/>
      <c r="H93" s="141"/>
      <c r="I93" s="141"/>
      <c r="J93" s="49"/>
      <c r="K93" s="49"/>
      <c r="L93" s="54"/>
      <c r="M93" s="165"/>
      <c r="N93" s="165"/>
      <c r="O93" s="45"/>
      <c r="P93" s="45"/>
      <c r="Q93" s="45"/>
      <c r="R93" s="45"/>
      <c r="S93" s="45"/>
      <c r="T93" s="45"/>
    </row>
    <row r="94" spans="1:23" s="1" customFormat="1" ht="18.75" x14ac:dyDescent="0.3">
      <c r="A94" s="461"/>
      <c r="B94" s="390" t="s">
        <v>182</v>
      </c>
      <c r="C94" s="522" t="s">
        <v>312</v>
      </c>
      <c r="D94" s="523"/>
      <c r="E94" s="361" t="s">
        <v>229</v>
      </c>
      <c r="F94" s="144"/>
      <c r="G94" s="144"/>
      <c r="H94" s="144"/>
      <c r="I94" s="144"/>
      <c r="J94" s="55"/>
      <c r="K94" s="55"/>
      <c r="L94" s="503" t="s">
        <v>120</v>
      </c>
      <c r="M94" s="503"/>
      <c r="N94" s="503"/>
      <c r="O94" s="503"/>
      <c r="P94" s="45"/>
      <c r="Q94" s="45"/>
      <c r="R94" s="45"/>
      <c r="S94" s="45"/>
      <c r="T94" s="45"/>
    </row>
    <row r="95" spans="1:23" s="1" customFormat="1" ht="18.75" x14ac:dyDescent="0.3">
      <c r="A95" s="461"/>
      <c r="B95" s="390" t="s">
        <v>311</v>
      </c>
      <c r="C95" s="522" t="s">
        <v>313</v>
      </c>
      <c r="D95" s="523"/>
      <c r="E95" s="361" t="s">
        <v>320</v>
      </c>
      <c r="F95" s="144"/>
      <c r="G95" s="144"/>
      <c r="H95" s="144"/>
      <c r="I95" s="144"/>
      <c r="J95" s="55"/>
      <c r="K95" s="55"/>
      <c r="L95" s="55"/>
      <c r="M95" s="54"/>
      <c r="N95" s="54"/>
      <c r="O95" s="165"/>
      <c r="P95" s="45"/>
      <c r="Q95" s="45"/>
      <c r="R95" s="45"/>
      <c r="S95" s="45"/>
      <c r="T95" s="45"/>
    </row>
    <row r="96" spans="1:23" s="1" customFormat="1" ht="18.75" x14ac:dyDescent="0.3">
      <c r="A96" s="461"/>
      <c r="B96" s="390" t="s">
        <v>171</v>
      </c>
      <c r="C96" s="522" t="s">
        <v>169</v>
      </c>
      <c r="D96" s="523"/>
      <c r="E96" s="23"/>
      <c r="F96" s="144"/>
      <c r="G96" s="144"/>
      <c r="H96" s="144"/>
      <c r="I96" s="144"/>
      <c r="J96" s="55"/>
      <c r="K96" s="55"/>
      <c r="L96" s="55"/>
      <c r="M96" s="54"/>
      <c r="N96" s="54"/>
      <c r="O96" s="165"/>
      <c r="P96" s="45"/>
      <c r="Q96" s="45"/>
      <c r="R96" s="45"/>
      <c r="S96" s="45"/>
      <c r="T96" s="45"/>
    </row>
    <row r="97" spans="1:16" s="1" customFormat="1" ht="12.75" x14ac:dyDescent="0.2">
      <c r="A97" s="462"/>
      <c r="B97" s="350"/>
      <c r="C97" s="350"/>
      <c r="D97" s="350"/>
      <c r="M97" s="7"/>
      <c r="N97" s="7"/>
      <c r="O97" s="8"/>
    </row>
    <row r="98" spans="1:16" s="1" customFormat="1" ht="12.75" x14ac:dyDescent="0.2">
      <c r="A98" s="462"/>
      <c r="B98" s="350"/>
      <c r="C98" s="350"/>
      <c r="D98" s="350"/>
      <c r="M98" s="7"/>
      <c r="N98" s="7"/>
      <c r="O98" s="8"/>
    </row>
    <row r="99" spans="1:16" s="1" customFormat="1" ht="12.75" x14ac:dyDescent="0.2">
      <c r="A99" s="462"/>
      <c r="B99" s="350" t="s">
        <v>310</v>
      </c>
      <c r="C99" s="350"/>
      <c r="D99" s="350"/>
      <c r="M99" s="7"/>
      <c r="N99" s="7"/>
      <c r="O99" s="8"/>
      <c r="P99" s="343">
        <v>42</v>
      </c>
    </row>
    <row r="100" spans="1:16" s="1" customFormat="1" ht="12.75" x14ac:dyDescent="0.2">
      <c r="A100" s="462"/>
      <c r="B100" s="350"/>
      <c r="C100" s="350"/>
      <c r="D100" s="350"/>
      <c r="M100" s="7"/>
      <c r="N100" s="7"/>
      <c r="O100" s="8"/>
    </row>
    <row r="101" spans="1:16" s="1" customFormat="1" ht="12.75" x14ac:dyDescent="0.2">
      <c r="A101" s="462"/>
      <c r="B101" s="350"/>
      <c r="C101" s="350"/>
      <c r="D101" s="350"/>
      <c r="M101" s="7"/>
      <c r="N101" s="7"/>
      <c r="O101" s="8"/>
    </row>
    <row r="102" spans="1:16" s="1" customFormat="1" ht="12.75" x14ac:dyDescent="0.2">
      <c r="A102" s="462"/>
      <c r="B102" s="350"/>
      <c r="C102" s="350"/>
      <c r="D102" s="350"/>
      <c r="M102" s="7"/>
      <c r="N102" s="7"/>
      <c r="O102" s="8"/>
    </row>
    <row r="103" spans="1:16" s="1" customFormat="1" ht="12.75" x14ac:dyDescent="0.2">
      <c r="A103" s="462"/>
      <c r="B103" s="350"/>
      <c r="C103" s="350"/>
      <c r="D103" s="350"/>
      <c r="M103" s="7"/>
      <c r="N103" s="7"/>
      <c r="O103" s="8"/>
    </row>
    <row r="104" spans="1:16" s="1" customFormat="1" ht="12.75" x14ac:dyDescent="0.2">
      <c r="A104" s="462"/>
      <c r="B104" s="350"/>
      <c r="C104" s="350"/>
      <c r="D104" s="350"/>
      <c r="M104" s="7"/>
      <c r="N104" s="7"/>
      <c r="O104" s="8"/>
    </row>
    <row r="105" spans="1:16" s="1" customFormat="1" ht="12.75" x14ac:dyDescent="0.2">
      <c r="A105" s="462"/>
      <c r="B105" s="350"/>
      <c r="C105" s="350"/>
      <c r="D105" s="350"/>
      <c r="M105" s="7"/>
      <c r="N105" s="7"/>
      <c r="O105" s="8"/>
    </row>
    <row r="106" spans="1:16" s="1" customFormat="1" ht="12.75" x14ac:dyDescent="0.2">
      <c r="A106" s="462"/>
      <c r="B106" s="350"/>
      <c r="C106" s="350"/>
      <c r="D106" s="350"/>
      <c r="M106" s="7"/>
      <c r="N106" s="7"/>
      <c r="O106" s="8"/>
    </row>
    <row r="107" spans="1:16" s="1" customFormat="1" ht="12.75" x14ac:dyDescent="0.2">
      <c r="A107" s="462"/>
      <c r="B107" s="350"/>
      <c r="C107" s="350"/>
      <c r="D107" s="350"/>
      <c r="M107" s="7"/>
      <c r="N107" s="7"/>
      <c r="O107" s="8"/>
    </row>
    <row r="108" spans="1:16" s="1" customFormat="1" ht="12.75" x14ac:dyDescent="0.2">
      <c r="A108" s="462"/>
      <c r="B108" s="350"/>
      <c r="C108" s="350"/>
      <c r="D108" s="350"/>
      <c r="M108" s="7"/>
      <c r="N108" s="7"/>
      <c r="O108" s="8"/>
    </row>
    <row r="109" spans="1:16" s="1" customFormat="1" ht="12.75" x14ac:dyDescent="0.2">
      <c r="A109" s="462"/>
      <c r="B109" s="350"/>
      <c r="C109" s="350"/>
      <c r="D109" s="350"/>
      <c r="M109" s="7"/>
      <c r="N109" s="7"/>
      <c r="O109" s="8"/>
    </row>
    <row r="110" spans="1:16" s="1" customFormat="1" ht="12.75" x14ac:dyDescent="0.2">
      <c r="A110" s="462"/>
      <c r="B110" s="350"/>
      <c r="C110" s="350"/>
      <c r="D110" s="350"/>
      <c r="M110" s="7"/>
      <c r="N110" s="7"/>
      <c r="O110" s="8"/>
    </row>
    <row r="131" spans="1:1" x14ac:dyDescent="0.25">
      <c r="A131" s="463"/>
    </row>
    <row r="132" spans="1:1" x14ac:dyDescent="0.25">
      <c r="A132" s="463"/>
    </row>
  </sheetData>
  <mergeCells count="78">
    <mergeCell ref="C93:D93"/>
    <mergeCell ref="C94:D94"/>
    <mergeCell ref="C95:D95"/>
    <mergeCell ref="C96:D96"/>
    <mergeCell ref="B87:E87"/>
    <mergeCell ref="C88:D88"/>
    <mergeCell ref="C89:D89"/>
    <mergeCell ref="C90:D90"/>
    <mergeCell ref="C91:D91"/>
    <mergeCell ref="C92:D92"/>
    <mergeCell ref="C20:D20"/>
    <mergeCell ref="C21:D21"/>
    <mergeCell ref="O25:O27"/>
    <mergeCell ref="G16:I16"/>
    <mergeCell ref="G17:I17"/>
    <mergeCell ref="G19:I19"/>
    <mergeCell ref="G18:O18"/>
    <mergeCell ref="G26:H26"/>
    <mergeCell ref="G20:I20"/>
    <mergeCell ref="G21:I21"/>
    <mergeCell ref="J26:K26"/>
    <mergeCell ref="L26:M26"/>
    <mergeCell ref="J25:N25"/>
    <mergeCell ref="M23:O23"/>
    <mergeCell ref="M22:O22"/>
    <mergeCell ref="A25:A27"/>
    <mergeCell ref="B25:B27"/>
    <mergeCell ref="C25:C27"/>
    <mergeCell ref="D25:D27"/>
    <mergeCell ref="E25:I25"/>
    <mergeCell ref="E26:F26"/>
    <mergeCell ref="L94:O94"/>
    <mergeCell ref="I26:I27"/>
    <mergeCell ref="M14:O14"/>
    <mergeCell ref="M15:O15"/>
    <mergeCell ref="M16:O16"/>
    <mergeCell ref="L87:O87"/>
    <mergeCell ref="L88:O88"/>
    <mergeCell ref="L89:O89"/>
    <mergeCell ref="N26:N27"/>
    <mergeCell ref="M17:O17"/>
    <mergeCell ref="M19:O19"/>
    <mergeCell ref="M20:O20"/>
    <mergeCell ref="M21:O21"/>
    <mergeCell ref="G22:I22"/>
    <mergeCell ref="G23:I23"/>
    <mergeCell ref="O58:O59"/>
    <mergeCell ref="A1:C1"/>
    <mergeCell ref="D1:O1"/>
    <mergeCell ref="A2:C2"/>
    <mergeCell ref="D2:O2"/>
    <mergeCell ref="M8:O8"/>
    <mergeCell ref="G8:I8"/>
    <mergeCell ref="G6:I6"/>
    <mergeCell ref="J6:L6"/>
    <mergeCell ref="M6:O6"/>
    <mergeCell ref="G7:I7"/>
    <mergeCell ref="M7:O7"/>
    <mergeCell ref="A3:O3"/>
    <mergeCell ref="G5:O5"/>
    <mergeCell ref="G9:I9"/>
    <mergeCell ref="J13:L13"/>
    <mergeCell ref="J19:L19"/>
    <mergeCell ref="M9:O9"/>
    <mergeCell ref="G10:I10"/>
    <mergeCell ref="M10:O10"/>
    <mergeCell ref="G12:O12"/>
    <mergeCell ref="G13:I13"/>
    <mergeCell ref="G14:I14"/>
    <mergeCell ref="G15:I15"/>
    <mergeCell ref="G11:I11"/>
    <mergeCell ref="M11:O11"/>
    <mergeCell ref="M13:O13"/>
    <mergeCell ref="R25:R29"/>
    <mergeCell ref="Q25:Q29"/>
    <mergeCell ref="S25:S29"/>
    <mergeCell ref="T25:T29"/>
    <mergeCell ref="P25:P29"/>
  </mergeCells>
  <printOptions horizontalCentered="1"/>
  <pageMargins left="0" right="0" top="0.5" bottom="0.25" header="0.3" footer="0.3"/>
  <pageSetup paperSize="8" scale="75" orientation="landscape" horizontalDpi="4294967293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hohau</dc:creator>
  <cp:lastModifiedBy>THAI</cp:lastModifiedBy>
  <cp:lastPrinted>2025-01-06T14:30:04Z</cp:lastPrinted>
  <dcterms:created xsi:type="dcterms:W3CDTF">2019-10-28T22:32:42Z</dcterms:created>
  <dcterms:modified xsi:type="dcterms:W3CDTF">2025-05-02T06:11:05Z</dcterms:modified>
</cp:coreProperties>
</file>